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negren\Desktop\EKTRON\"/>
    </mc:Choice>
  </mc:AlternateContent>
  <bookViews>
    <workbookView xWindow="1320" yWindow="-105" windowWidth="15135" windowHeight="12225" tabRatio="813"/>
  </bookViews>
  <sheets>
    <sheet name="Read Me First" sheetId="13" r:id="rId1"/>
    <sheet name="1. FFS &amp; MCO by Benefit Program" sheetId="2" r:id="rId2"/>
    <sheet name="2. FFS &amp; MCO by Region" sheetId="8" r:id="rId3"/>
    <sheet name="3. Legacy v Expansion" sheetId="1" r:id="rId4"/>
    <sheet name="4. Legacy v Exp by Age Cohort" sheetId="9" r:id="rId5"/>
    <sheet name="5. Legacy v Exp by Prog &amp; Plan" sheetId="15" r:id="rId6"/>
    <sheet name="A. MCO Enrollment" sheetId="3" r:id="rId7"/>
    <sheet name="B. MCO Assignments" sheetId="7" r:id="rId8"/>
    <sheet name="C. MCO Spend v Members by Plan" sheetId="14" r:id="rId9"/>
    <sheet name="a. County Snapshot" sheetId="10" r:id="rId10"/>
    <sheet name="b. Age-Gender Snapshot " sheetId="11" r:id="rId11"/>
    <sheet name="c. Race Snapshot" sheetId="12" r:id="rId12"/>
    <sheet name="d. Dual Eligible Snapshot" sheetId="16" r:id="rId13"/>
    <sheet name="e. ABD Snapshot" sheetId="17" r:id="rId14"/>
  </sheets>
  <definedNames>
    <definedName name="_xlnm._FilterDatabase" localSheetId="9" hidden="1">'a. County Snapshot'!$C$1:$E$23</definedName>
  </definedNames>
  <calcPr calcId="171027"/>
</workbook>
</file>

<file path=xl/calcChain.xml><?xml version="1.0" encoding="utf-8"?>
<calcChain xmlns="http://schemas.openxmlformats.org/spreadsheetml/2006/main">
  <c r="G5" i="14" l="1"/>
  <c r="D5" i="14"/>
  <c r="S6" i="3"/>
  <c r="R6" i="3"/>
  <c r="Q6" i="3"/>
  <c r="P6" i="3"/>
  <c r="M6" i="3"/>
  <c r="L6" i="3"/>
  <c r="K6" i="3"/>
  <c r="F6" i="3"/>
  <c r="T6" i="3" l="1"/>
  <c r="W6" i="3" s="1"/>
  <c r="U6" i="3" l="1"/>
  <c r="AE6" i="3"/>
  <c r="AA6" i="3"/>
  <c r="Z6" i="3"/>
  <c r="V6" i="3"/>
  <c r="AC6" i="3"/>
  <c r="AF6" i="3"/>
  <c r="AB6" i="3"/>
  <c r="X6" i="3"/>
  <c r="Y6" i="3" l="1"/>
  <c r="N6" i="3"/>
  <c r="AD6" i="3"/>
  <c r="O5" i="7" l="1"/>
  <c r="N5" i="7"/>
  <c r="S5" i="3"/>
  <c r="R5" i="3"/>
  <c r="Q5" i="3"/>
  <c r="P5" i="3"/>
  <c r="M5" i="3"/>
  <c r="L5" i="3"/>
  <c r="K5" i="3"/>
  <c r="F5" i="3"/>
  <c r="D7" i="14"/>
  <c r="H53" i="15"/>
  <c r="H52" i="9"/>
  <c r="D53" i="1"/>
  <c r="J52" i="8"/>
  <c r="F51" i="2"/>
  <c r="G51" i="2" s="1"/>
  <c r="H57" i="15"/>
  <c r="H56" i="15"/>
  <c r="T5" i="3" l="1"/>
  <c r="V5" i="3" s="1"/>
  <c r="N7" i="7"/>
  <c r="O7" i="7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G16" i="12"/>
  <c r="C20" i="12"/>
  <c r="D20" i="12"/>
  <c r="G6" i="14"/>
  <c r="G7" i="14"/>
  <c r="O6" i="7"/>
  <c r="N6" i="7"/>
  <c r="S7" i="3"/>
  <c r="R7" i="3"/>
  <c r="Q7" i="3"/>
  <c r="P7" i="3"/>
  <c r="M7" i="3"/>
  <c r="L7" i="3"/>
  <c r="K7" i="3"/>
  <c r="F7" i="3"/>
  <c r="H6" i="15"/>
  <c r="H4" i="9"/>
  <c r="D6" i="1"/>
  <c r="J5" i="8"/>
  <c r="F4" i="2"/>
  <c r="G4" i="2" s="1"/>
  <c r="G9" i="14"/>
  <c r="D9" i="14"/>
  <c r="N9" i="7"/>
  <c r="O9" i="7"/>
  <c r="K8" i="3"/>
  <c r="L8" i="3"/>
  <c r="M8" i="3"/>
  <c r="P8" i="3"/>
  <c r="Q8" i="3"/>
  <c r="R8" i="3"/>
  <c r="S8" i="3"/>
  <c r="F8" i="3"/>
  <c r="G8" i="14"/>
  <c r="D8" i="14"/>
  <c r="D10" i="14"/>
  <c r="G10" i="14"/>
  <c r="H5" i="9"/>
  <c r="H6" i="9"/>
  <c r="H7" i="9"/>
  <c r="D8" i="1"/>
  <c r="D9" i="1"/>
  <c r="J6" i="8"/>
  <c r="J7" i="8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O8" i="7"/>
  <c r="N8" i="7"/>
  <c r="S9" i="3"/>
  <c r="R9" i="3"/>
  <c r="Q9" i="3"/>
  <c r="P9" i="3"/>
  <c r="M9" i="3"/>
  <c r="L9" i="3"/>
  <c r="K9" i="3"/>
  <c r="F9" i="3"/>
  <c r="AC5" i="3" l="1"/>
  <c r="AA5" i="3"/>
  <c r="AB5" i="3"/>
  <c r="Z5" i="3"/>
  <c r="AE5" i="3"/>
  <c r="AF5" i="3"/>
  <c r="U5" i="3"/>
  <c r="X5" i="3"/>
  <c r="W5" i="3"/>
  <c r="T7" i="3"/>
  <c r="AC7" i="3" s="1"/>
  <c r="T8" i="3"/>
  <c r="U8" i="3" s="1"/>
  <c r="T9" i="3"/>
  <c r="AE9" i="3" s="1"/>
  <c r="F12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O10" i="7"/>
  <c r="N10" i="7"/>
  <c r="S10" i="3"/>
  <c r="R10" i="3"/>
  <c r="Q10" i="3"/>
  <c r="P10" i="3"/>
  <c r="K10" i="3"/>
  <c r="F10" i="3"/>
  <c r="D22" i="17"/>
  <c r="C22" i="17"/>
  <c r="B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H23" i="16"/>
  <c r="D23" i="16"/>
  <c r="C23" i="16"/>
  <c r="B23" i="16"/>
  <c r="G23" i="16"/>
  <c r="F23" i="16"/>
  <c r="E23" i="16"/>
  <c r="G16" i="11"/>
  <c r="G15" i="11"/>
  <c r="H8" i="15"/>
  <c r="H7" i="15"/>
  <c r="H8" i="9"/>
  <c r="D10" i="1"/>
  <c r="D7" i="1"/>
  <c r="J8" i="8"/>
  <c r="J9" i="8"/>
  <c r="G19" i="12"/>
  <c r="G18" i="12"/>
  <c r="G17" i="12"/>
  <c r="G15" i="12"/>
  <c r="G14" i="12"/>
  <c r="G13" i="12"/>
  <c r="G12" i="12"/>
  <c r="G11" i="12"/>
  <c r="G10" i="12"/>
  <c r="G9" i="12"/>
  <c r="G8" i="12"/>
  <c r="G7" i="12"/>
  <c r="G6" i="12"/>
  <c r="G5" i="12"/>
  <c r="G18" i="11"/>
  <c r="G17" i="11"/>
  <c r="G14" i="11"/>
  <c r="G13" i="11"/>
  <c r="G12" i="11"/>
  <c r="G11" i="11"/>
  <c r="G10" i="11"/>
  <c r="G9" i="11"/>
  <c r="G8" i="11"/>
  <c r="G7" i="11"/>
  <c r="G6" i="11"/>
  <c r="G5" i="11"/>
  <c r="F20" i="12"/>
  <c r="E20" i="12"/>
  <c r="C19" i="11"/>
  <c r="D19" i="11"/>
  <c r="E19" i="11"/>
  <c r="F19" i="1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B21" i="10"/>
  <c r="C21" i="10"/>
  <c r="D21" i="10"/>
  <c r="E21" i="10"/>
  <c r="O11" i="7"/>
  <c r="N11" i="7"/>
  <c r="O12" i="7"/>
  <c r="N12" i="7"/>
  <c r="D12" i="14"/>
  <c r="D11" i="14"/>
  <c r="G12" i="14"/>
  <c r="G11" i="14"/>
  <c r="S11" i="3"/>
  <c r="R11" i="3"/>
  <c r="Q11" i="3"/>
  <c r="P11" i="3"/>
  <c r="K11" i="3"/>
  <c r="F11" i="3"/>
  <c r="S12" i="3"/>
  <c r="R12" i="3"/>
  <c r="Q12" i="3"/>
  <c r="P12" i="3"/>
  <c r="K12" i="3"/>
  <c r="H60" i="15"/>
  <c r="H59" i="15"/>
  <c r="H58" i="15"/>
  <c r="H55" i="15"/>
  <c r="H54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J59" i="8"/>
  <c r="J58" i="8"/>
  <c r="J57" i="8"/>
  <c r="J56" i="8"/>
  <c r="J55" i="8"/>
  <c r="J54" i="8"/>
  <c r="J53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H9" i="9"/>
  <c r="D11" i="1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60" i="1"/>
  <c r="D59" i="1"/>
  <c r="F57" i="2"/>
  <c r="G57" i="2" s="1"/>
  <c r="F56" i="2"/>
  <c r="G56" i="2" s="1"/>
  <c r="H58" i="9"/>
  <c r="H57" i="9"/>
  <c r="H56" i="9"/>
  <c r="H55" i="9"/>
  <c r="H54" i="9"/>
  <c r="H53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S13" i="3"/>
  <c r="R13" i="3"/>
  <c r="Q13" i="3"/>
  <c r="P13" i="3"/>
  <c r="K13" i="3"/>
  <c r="F13" i="3"/>
  <c r="O13" i="7"/>
  <c r="N13" i="7"/>
  <c r="O14" i="7"/>
  <c r="N14" i="7"/>
  <c r="O15" i="7"/>
  <c r="N15" i="7"/>
  <c r="O16" i="7"/>
  <c r="N16" i="7"/>
  <c r="O17" i="7"/>
  <c r="N17" i="7"/>
  <c r="O18" i="7"/>
  <c r="N18" i="7"/>
  <c r="O19" i="7"/>
  <c r="N19" i="7"/>
  <c r="O20" i="7"/>
  <c r="N20" i="7"/>
  <c r="O21" i="7"/>
  <c r="N21" i="7"/>
  <c r="O22" i="7"/>
  <c r="N22" i="7"/>
  <c r="O23" i="7"/>
  <c r="N23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42" i="7"/>
  <c r="N42" i="7"/>
  <c r="S42" i="3"/>
  <c r="R42" i="3"/>
  <c r="Q42" i="3"/>
  <c r="P42" i="3"/>
  <c r="S41" i="3"/>
  <c r="R41" i="3"/>
  <c r="Q41" i="3"/>
  <c r="P41" i="3"/>
  <c r="S40" i="3"/>
  <c r="R40" i="3"/>
  <c r="Q40" i="3"/>
  <c r="P40" i="3"/>
  <c r="S39" i="3"/>
  <c r="R39" i="3"/>
  <c r="Q39" i="3"/>
  <c r="P39" i="3"/>
  <c r="S38" i="3"/>
  <c r="R38" i="3"/>
  <c r="Q38" i="3"/>
  <c r="P38" i="3"/>
  <c r="S37" i="3"/>
  <c r="R37" i="3"/>
  <c r="Q37" i="3"/>
  <c r="P37" i="3"/>
  <c r="S36" i="3"/>
  <c r="R36" i="3"/>
  <c r="Q36" i="3"/>
  <c r="P36" i="3"/>
  <c r="S35" i="3"/>
  <c r="R35" i="3"/>
  <c r="Q35" i="3"/>
  <c r="P35" i="3"/>
  <c r="S34" i="3"/>
  <c r="R34" i="3"/>
  <c r="Q34" i="3"/>
  <c r="P34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S14" i="3"/>
  <c r="R14" i="3"/>
  <c r="Q14" i="3"/>
  <c r="P1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V8" i="3" l="1"/>
  <c r="AD5" i="3"/>
  <c r="N5" i="3"/>
  <c r="Y5" i="3"/>
  <c r="AE7" i="3"/>
  <c r="AF7" i="3"/>
  <c r="X7" i="3"/>
  <c r="U7" i="3"/>
  <c r="W7" i="3"/>
  <c r="Z7" i="3"/>
  <c r="AA7" i="3"/>
  <c r="V7" i="3"/>
  <c r="AB7" i="3"/>
  <c r="X8" i="3"/>
  <c r="AF8" i="3"/>
  <c r="AC8" i="3"/>
  <c r="AB8" i="3"/>
  <c r="AA8" i="3"/>
  <c r="Z8" i="3"/>
  <c r="W8" i="3"/>
  <c r="AE8" i="3"/>
  <c r="G20" i="12"/>
  <c r="F21" i="10"/>
  <c r="AB9" i="3"/>
  <c r="AF9" i="3"/>
  <c r="N9" i="3" s="1"/>
  <c r="V9" i="3"/>
  <c r="Z9" i="3"/>
  <c r="U9" i="3"/>
  <c r="AA9" i="3"/>
  <c r="X9" i="3"/>
  <c r="AC9" i="3"/>
  <c r="W9" i="3"/>
  <c r="T37" i="3"/>
  <c r="U37" i="3" s="1"/>
  <c r="T10" i="3"/>
  <c r="X10" i="3" s="1"/>
  <c r="E22" i="17"/>
  <c r="G19" i="11"/>
  <c r="T11" i="3"/>
  <c r="AB11" i="3" s="1"/>
  <c r="T12" i="3"/>
  <c r="Z12" i="3" s="1"/>
  <c r="T30" i="3"/>
  <c r="AB30" i="3" s="1"/>
  <c r="T14" i="3"/>
  <c r="AB14" i="3" s="1"/>
  <c r="T13" i="3"/>
  <c r="Z13" i="3" s="1"/>
  <c r="T21" i="3"/>
  <c r="Z21" i="3" s="1"/>
  <c r="T25" i="3"/>
  <c r="AB25" i="3" s="1"/>
  <c r="T41" i="3"/>
  <c r="AB41" i="3" s="1"/>
  <c r="T29" i="3"/>
  <c r="W29" i="3" s="1"/>
  <c r="T17" i="3"/>
  <c r="U17" i="3" s="1"/>
  <c r="T38" i="3"/>
  <c r="AC38" i="3" s="1"/>
  <c r="T31" i="3"/>
  <c r="W31" i="3" s="1"/>
  <c r="T39" i="3"/>
  <c r="AB39" i="3" s="1"/>
  <c r="T22" i="3"/>
  <c r="T33" i="3"/>
  <c r="T15" i="3"/>
  <c r="AA15" i="3" s="1"/>
  <c r="T23" i="3"/>
  <c r="T18" i="3"/>
  <c r="V18" i="3" s="1"/>
  <c r="T20" i="3"/>
  <c r="T26" i="3"/>
  <c r="AB26" i="3" s="1"/>
  <c r="T28" i="3"/>
  <c r="AA28" i="3" s="1"/>
  <c r="T34" i="3"/>
  <c r="T36" i="3"/>
  <c r="T42" i="3"/>
  <c r="T16" i="3"/>
  <c r="T24" i="3"/>
  <c r="T32" i="3"/>
  <c r="T40" i="3"/>
  <c r="AB29" i="3"/>
  <c r="T19" i="3"/>
  <c r="T27" i="3"/>
  <c r="T35" i="3"/>
  <c r="X35" i="3" s="1"/>
  <c r="Y7" i="3" l="1"/>
  <c r="AD7" i="3"/>
  <c r="N7" i="3"/>
  <c r="Y8" i="3"/>
  <c r="N8" i="3"/>
  <c r="AD8" i="3"/>
  <c r="AD9" i="3"/>
  <c r="Y9" i="3"/>
  <c r="AA26" i="3"/>
  <c r="Z37" i="3"/>
  <c r="X21" i="3"/>
  <c r="AC30" i="3"/>
  <c r="W38" i="3"/>
  <c r="Z14" i="3"/>
  <c r="AC14" i="3"/>
  <c r="AC17" i="3"/>
  <c r="V14" i="3"/>
  <c r="V38" i="3"/>
  <c r="AA30" i="3"/>
  <c r="AC12" i="3"/>
  <c r="U21" i="3"/>
  <c r="AC21" i="3"/>
  <c r="V12" i="3"/>
  <c r="V21" i="3"/>
  <c r="W18" i="3"/>
  <c r="V37" i="3"/>
  <c r="X37" i="3"/>
  <c r="X30" i="3"/>
  <c r="AF37" i="3"/>
  <c r="AC37" i="3"/>
  <c r="AB31" i="3"/>
  <c r="U30" i="3"/>
  <c r="U14" i="3"/>
  <c r="AA37" i="3"/>
  <c r="W14" i="3"/>
  <c r="AE37" i="3"/>
  <c r="AB21" i="3"/>
  <c r="AB37" i="3"/>
  <c r="W30" i="3"/>
  <c r="W37" i="3"/>
  <c r="W10" i="3"/>
  <c r="AF10" i="3"/>
  <c r="V10" i="3"/>
  <c r="Z10" i="3"/>
  <c r="AE10" i="3"/>
  <c r="AA10" i="3"/>
  <c r="AB10" i="3"/>
  <c r="U10" i="3"/>
  <c r="AC10" i="3"/>
  <c r="AF11" i="3"/>
  <c r="AE11" i="3"/>
  <c r="W11" i="3"/>
  <c r="X11" i="3"/>
  <c r="AC11" i="3"/>
  <c r="V11" i="3"/>
  <c r="U11" i="3"/>
  <c r="AA11" i="3"/>
  <c r="Z11" i="3"/>
  <c r="X12" i="3"/>
  <c r="AB12" i="3"/>
  <c r="U12" i="3"/>
  <c r="AE12" i="3"/>
  <c r="W12" i="3"/>
  <c r="AF12" i="3"/>
  <c r="AA12" i="3"/>
  <c r="U31" i="3"/>
  <c r="V17" i="3"/>
  <c r="W21" i="3"/>
  <c r="AA21" i="3"/>
  <c r="AE30" i="3"/>
  <c r="Z30" i="3"/>
  <c r="AF14" i="3"/>
  <c r="V30" i="3"/>
  <c r="AA18" i="3"/>
  <c r="AA14" i="3"/>
  <c r="X14" i="3"/>
  <c r="AE14" i="3"/>
  <c r="AF30" i="3"/>
  <c r="U40" i="3"/>
  <c r="AE40" i="3"/>
  <c r="AF40" i="3"/>
  <c r="AE32" i="3"/>
  <c r="AF32" i="3"/>
  <c r="X36" i="3"/>
  <c r="AE36" i="3"/>
  <c r="AF36" i="3"/>
  <c r="W15" i="3"/>
  <c r="AE15" i="3"/>
  <c r="AF15" i="3"/>
  <c r="AA25" i="3"/>
  <c r="AE25" i="3"/>
  <c r="AF25" i="3"/>
  <c r="Z23" i="3"/>
  <c r="AE23" i="3"/>
  <c r="AF23" i="3"/>
  <c r="AC18" i="3"/>
  <c r="AF18" i="3"/>
  <c r="AE18" i="3"/>
  <c r="AC20" i="3"/>
  <c r="AE20" i="3"/>
  <c r="AF20" i="3"/>
  <c r="Z39" i="3"/>
  <c r="AE39" i="3"/>
  <c r="AF39" i="3"/>
  <c r="X19" i="3"/>
  <c r="AE19" i="3"/>
  <c r="AF19" i="3"/>
  <c r="Z26" i="3"/>
  <c r="AE26" i="3"/>
  <c r="AF26" i="3"/>
  <c r="AC29" i="3"/>
  <c r="AE29" i="3"/>
  <c r="AF29" i="3"/>
  <c r="AC23" i="3"/>
  <c r="U42" i="3"/>
  <c r="AE42" i="3"/>
  <c r="AF42" i="3"/>
  <c r="Z41" i="3"/>
  <c r="AE41" i="3"/>
  <c r="AF41" i="3"/>
  <c r="X27" i="3"/>
  <c r="AF27" i="3"/>
  <c r="AE27" i="3"/>
  <c r="AA17" i="3"/>
  <c r="AE17" i="3"/>
  <c r="AF17" i="3"/>
  <c r="U16" i="3"/>
  <c r="AF16" i="3"/>
  <c r="AE16" i="3"/>
  <c r="Z22" i="3"/>
  <c r="AF22" i="3"/>
  <c r="AE22" i="3"/>
  <c r="AA31" i="3"/>
  <c r="AE31" i="3"/>
  <c r="AF31" i="3"/>
  <c r="AC41" i="3"/>
  <c r="V42" i="3"/>
  <c r="AA42" i="3"/>
  <c r="W28" i="3"/>
  <c r="AE28" i="3"/>
  <c r="AF28" i="3"/>
  <c r="AE35" i="3"/>
  <c r="AF35" i="3"/>
  <c r="AF24" i="3"/>
  <c r="AE24" i="3"/>
  <c r="Z34" i="3"/>
  <c r="AE34" i="3"/>
  <c r="AF34" i="3"/>
  <c r="AB33" i="3"/>
  <c r="AE33" i="3"/>
  <c r="AF33" i="3"/>
  <c r="Z38" i="3"/>
  <c r="AE38" i="3"/>
  <c r="AF38" i="3"/>
  <c r="AF21" i="3"/>
  <c r="AE21" i="3"/>
  <c r="U18" i="3"/>
  <c r="W42" i="3"/>
  <c r="W36" i="3"/>
  <c r="AC13" i="3"/>
  <c r="AA13" i="3"/>
  <c r="W13" i="3"/>
  <c r="AB13" i="3"/>
  <c r="AF13" i="3"/>
  <c r="AE13" i="3"/>
  <c r="X13" i="3"/>
  <c r="V13" i="3"/>
  <c r="U13" i="3"/>
  <c r="Z25" i="3"/>
  <c r="AA36" i="3"/>
  <c r="X41" i="3"/>
  <c r="V25" i="3"/>
  <c r="AA41" i="3"/>
  <c r="AB36" i="3"/>
  <c r="AB15" i="3"/>
  <c r="AB42" i="3"/>
  <c r="AC25" i="3"/>
  <c r="X15" i="3"/>
  <c r="AC42" i="3"/>
  <c r="U25" i="3"/>
  <c r="W25" i="3"/>
  <c r="X31" i="3"/>
  <c r="V15" i="3"/>
  <c r="X18" i="3"/>
  <c r="V41" i="3"/>
  <c r="W41" i="3"/>
  <c r="AC33" i="3"/>
  <c r="Z17" i="3"/>
  <c r="AC31" i="3"/>
  <c r="U15" i="3"/>
  <c r="X42" i="3"/>
  <c r="AA34" i="3"/>
  <c r="X25" i="3"/>
  <c r="U41" i="3"/>
  <c r="AB17" i="3"/>
  <c r="AA39" i="3"/>
  <c r="Z15" i="3"/>
  <c r="Z18" i="3"/>
  <c r="Z42" i="3"/>
  <c r="X33" i="3"/>
  <c r="V20" i="3"/>
  <c r="Z20" i="3"/>
  <c r="AA20" i="3"/>
  <c r="AB20" i="3"/>
  <c r="X29" i="3"/>
  <c r="Z29" i="3"/>
  <c r="V39" i="3"/>
  <c r="AC26" i="3"/>
  <c r="V29" i="3"/>
  <c r="W17" i="3"/>
  <c r="U20" i="3"/>
  <c r="U39" i="3"/>
  <c r="X20" i="3"/>
  <c r="V26" i="3"/>
  <c r="X17" i="3"/>
  <c r="AA38" i="3"/>
  <c r="AA29" i="3"/>
  <c r="U26" i="3"/>
  <c r="U36" i="3"/>
  <c r="W39" i="3"/>
  <c r="Z31" i="3"/>
  <c r="AC15" i="3"/>
  <c r="X26" i="3"/>
  <c r="W26" i="3"/>
  <c r="U38" i="3"/>
  <c r="X38" i="3"/>
  <c r="U29" i="3"/>
  <c r="Z33" i="3"/>
  <c r="W33" i="3"/>
  <c r="AB38" i="3"/>
  <c r="V22" i="3"/>
  <c r="X39" i="3"/>
  <c r="V31" i="3"/>
  <c r="V33" i="3"/>
  <c r="U33" i="3"/>
  <c r="AA33" i="3"/>
  <c r="U28" i="3"/>
  <c r="X23" i="3"/>
  <c r="AB28" i="3"/>
  <c r="AA23" i="3"/>
  <c r="AB23" i="3"/>
  <c r="V34" i="3"/>
  <c r="V36" i="3"/>
  <c r="V23" i="3"/>
  <c r="AB34" i="3"/>
  <c r="U34" i="3"/>
  <c r="AC36" i="3"/>
  <c r="U23" i="3"/>
  <c r="AB18" i="3"/>
  <c r="X28" i="3"/>
  <c r="W34" i="3"/>
  <c r="AC28" i="3"/>
  <c r="W20" i="3"/>
  <c r="AB22" i="3"/>
  <c r="Z36" i="3"/>
  <c r="AC39" i="3"/>
  <c r="W23" i="3"/>
  <c r="X34" i="3"/>
  <c r="AC34" i="3"/>
  <c r="V28" i="3"/>
  <c r="U22" i="3"/>
  <c r="W22" i="3"/>
  <c r="AA22" i="3"/>
  <c r="AC22" i="3"/>
  <c r="Z28" i="3"/>
  <c r="X22" i="3"/>
  <c r="AB27" i="3"/>
  <c r="Z27" i="3"/>
  <c r="AA27" i="3"/>
  <c r="AC27" i="3"/>
  <c r="V27" i="3"/>
  <c r="U27" i="3"/>
  <c r="W27" i="3"/>
  <c r="AB32" i="3"/>
  <c r="AC32" i="3"/>
  <c r="V32" i="3"/>
  <c r="Z32" i="3"/>
  <c r="W32" i="3"/>
  <c r="AA32" i="3"/>
  <c r="X32" i="3"/>
  <c r="U32" i="3"/>
  <c r="AA19" i="3"/>
  <c r="AB19" i="3"/>
  <c r="AC19" i="3"/>
  <c r="V19" i="3"/>
  <c r="U19" i="3"/>
  <c r="Z19" i="3"/>
  <c r="W19" i="3"/>
  <c r="Z35" i="3"/>
  <c r="AA35" i="3"/>
  <c r="AB35" i="3"/>
  <c r="AC35" i="3"/>
  <c r="V35" i="3"/>
  <c r="U35" i="3"/>
  <c r="W35" i="3"/>
  <c r="Z40" i="3"/>
  <c r="AC40" i="3"/>
  <c r="AA40" i="3"/>
  <c r="AB40" i="3"/>
  <c r="V40" i="3"/>
  <c r="W40" i="3"/>
  <c r="X40" i="3"/>
  <c r="AA16" i="3"/>
  <c r="AB16" i="3"/>
  <c r="Z16" i="3"/>
  <c r="AC16" i="3"/>
  <c r="V16" i="3"/>
  <c r="W16" i="3"/>
  <c r="X16" i="3"/>
  <c r="Z24" i="3"/>
  <c r="AA24" i="3"/>
  <c r="V24" i="3"/>
  <c r="AB24" i="3"/>
  <c r="W24" i="3"/>
  <c r="AC24" i="3"/>
  <c r="X24" i="3"/>
  <c r="U24" i="3"/>
  <c r="AD21" i="3" l="1"/>
  <c r="N28" i="3"/>
  <c r="N42" i="3"/>
  <c r="Y37" i="3"/>
  <c r="AD26" i="3"/>
  <c r="N14" i="3"/>
  <c r="Y14" i="3"/>
  <c r="AD30" i="3"/>
  <c r="Y21" i="3"/>
  <c r="N25" i="3"/>
  <c r="AD18" i="3"/>
  <c r="Y10" i="3"/>
  <c r="AD37" i="3"/>
  <c r="AD14" i="3"/>
  <c r="N37" i="3"/>
  <c r="Y17" i="3"/>
  <c r="N21" i="3"/>
  <c r="N22" i="3"/>
  <c r="N30" i="3"/>
  <c r="AD42" i="3"/>
  <c r="AD41" i="3"/>
  <c r="AD15" i="3"/>
  <c r="N41" i="3"/>
  <c r="Y30" i="3"/>
  <c r="N19" i="3"/>
  <c r="N32" i="3"/>
  <c r="N10" i="3"/>
  <c r="AD10" i="3"/>
  <c r="N11" i="3"/>
  <c r="AD11" i="3"/>
  <c r="Y11" i="3"/>
  <c r="AD12" i="3"/>
  <c r="N12" i="3"/>
  <c r="Y12" i="3"/>
  <c r="AD25" i="3"/>
  <c r="N20" i="3"/>
  <c r="AD23" i="3"/>
  <c r="Y42" i="3"/>
  <c r="AD20" i="3"/>
  <c r="Y15" i="3"/>
  <c r="Y25" i="3"/>
  <c r="AD39" i="3"/>
  <c r="N23" i="3"/>
  <c r="Y36" i="3"/>
  <c r="N17" i="3"/>
  <c r="N39" i="3"/>
  <c r="N15" i="3"/>
  <c r="N40" i="3"/>
  <c r="AD17" i="3"/>
  <c r="N33" i="3"/>
  <c r="N35" i="3"/>
  <c r="N31" i="3"/>
  <c r="N29" i="3"/>
  <c r="AD31" i="3"/>
  <c r="N18" i="3"/>
  <c r="Y40" i="3"/>
  <c r="Y23" i="3"/>
  <c r="AD28" i="3"/>
  <c r="N38" i="3"/>
  <c r="N24" i="3"/>
  <c r="N16" i="3"/>
  <c r="N36" i="3"/>
  <c r="Y33" i="3"/>
  <c r="Y18" i="3"/>
  <c r="Y31" i="3"/>
  <c r="AD29" i="3"/>
  <c r="N34" i="3"/>
  <c r="N27" i="3"/>
  <c r="N26" i="3"/>
  <c r="AD13" i="3"/>
  <c r="N13" i="3"/>
  <c r="Y13" i="3"/>
  <c r="Y26" i="3"/>
  <c r="Y41" i="3"/>
  <c r="Y34" i="3"/>
  <c r="Y20" i="3"/>
  <c r="AD36" i="3"/>
  <c r="AD33" i="3"/>
  <c r="Y39" i="3"/>
  <c r="AD38" i="3"/>
  <c r="Y28" i="3"/>
  <c r="AD34" i="3"/>
  <c r="Y22" i="3"/>
  <c r="AD22" i="3"/>
  <c r="AD27" i="3"/>
  <c r="Y38" i="3"/>
  <c r="Y29" i="3"/>
  <c r="Y16" i="3"/>
  <c r="AD24" i="3"/>
  <c r="AD40" i="3"/>
  <c r="AD32" i="3"/>
  <c r="AD35" i="3"/>
  <c r="AD19" i="3"/>
  <c r="AD16" i="3"/>
  <c r="Y32" i="3"/>
  <c r="Y27" i="3"/>
  <c r="Y24" i="3"/>
  <c r="Y35" i="3"/>
  <c r="Y19" i="3"/>
  <c r="F55" i="2" l="1"/>
  <c r="G55" i="2" s="1"/>
  <c r="F54" i="2"/>
  <c r="G54" i="2" s="1"/>
  <c r="F53" i="2"/>
  <c r="G53" i="2" s="1"/>
  <c r="F52" i="2"/>
  <c r="G52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D58" i="1"/>
  <c r="D57" i="1"/>
  <c r="D56" i="1"/>
  <c r="D55" i="1"/>
  <c r="D54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<sst xmlns="http://schemas.openxmlformats.org/spreadsheetml/2006/main" count="763" uniqueCount="191">
  <si>
    <t>Expansion</t>
  </si>
  <si>
    <t>Legacy</t>
  </si>
  <si>
    <t>Oct 2015</t>
  </si>
  <si>
    <t>Sep 2015</t>
  </si>
  <si>
    <t>Aug 2015</t>
  </si>
  <si>
    <t>Jul 2015</t>
  </si>
  <si>
    <t>Jun 2015</t>
  </si>
  <si>
    <t>May 2015</t>
  </si>
  <si>
    <t>Apr 2015</t>
  </si>
  <si>
    <t>Mar 2015</t>
  </si>
  <si>
    <t>Feb 2015</t>
  </si>
  <si>
    <t>Jan 2015</t>
  </si>
  <si>
    <t>Dec 2014</t>
  </si>
  <si>
    <t>Nov 2014</t>
  </si>
  <si>
    <t>Oct 2014</t>
  </si>
  <si>
    <t>Sep 2014</t>
  </si>
  <si>
    <t>Aug 2014</t>
  </si>
  <si>
    <t>Jul 2014</t>
  </si>
  <si>
    <t>Jun 2014</t>
  </si>
  <si>
    <t>May 2014</t>
  </si>
  <si>
    <t>Apr 2014</t>
  </si>
  <si>
    <t>Mar 2014</t>
  </si>
  <si>
    <t>Feb 2014</t>
  </si>
  <si>
    <t>Jan 2014</t>
  </si>
  <si>
    <t>Dec 2013</t>
  </si>
  <si>
    <t>Nov 2013</t>
  </si>
  <si>
    <t>Oct 2013</t>
  </si>
  <si>
    <t>Sep 2013</t>
  </si>
  <si>
    <t>Aug 2013</t>
  </si>
  <si>
    <t>Jul 2013</t>
  </si>
  <si>
    <t>Jun 2013</t>
  </si>
  <si>
    <t>May 2013</t>
  </si>
  <si>
    <t>Apr 2013</t>
  </si>
  <si>
    <t>Mar 2013</t>
  </si>
  <si>
    <t>Feb 2013</t>
  </si>
  <si>
    <t>Jan 2013</t>
  </si>
  <si>
    <t>Dec 2012</t>
  </si>
  <si>
    <t>Nov 2012</t>
  </si>
  <si>
    <t>Oct 2012</t>
  </si>
  <si>
    <t>Sep 2012</t>
  </si>
  <si>
    <t>Aug 2012</t>
  </si>
  <si>
    <t>Jul 2012</t>
  </si>
  <si>
    <t>Jun 2012</t>
  </si>
  <si>
    <t>May 2012</t>
  </si>
  <si>
    <t>Apr 2012</t>
  </si>
  <si>
    <t>Mar 2012</t>
  </si>
  <si>
    <t>Feb 2012</t>
  </si>
  <si>
    <t>Month/Year</t>
  </si>
  <si>
    <t>FFS</t>
  </si>
  <si>
    <t>MCO</t>
  </si>
  <si>
    <t>Medicaid</t>
  </si>
  <si>
    <t>Legacy v Expansion Population</t>
  </si>
  <si>
    <t>Legacy v Expansion Population by Benefit Program and Plan</t>
  </si>
  <si>
    <t>Total</t>
  </si>
  <si>
    <t>Totals</t>
  </si>
  <si>
    <t>AGP</t>
  </si>
  <si>
    <t>HPN</t>
  </si>
  <si>
    <t>Chip</t>
  </si>
  <si>
    <t>Clark</t>
  </si>
  <si>
    <t>Washoe</t>
  </si>
  <si>
    <t>Nov 2015</t>
  </si>
  <si>
    <t>CHIP</t>
  </si>
  <si>
    <t>Medicaid Total</t>
  </si>
  <si>
    <t>MCO Enrollment</t>
  </si>
  <si>
    <t>CHIP   Total</t>
  </si>
  <si>
    <t>(totals will differ from other sheets as these data are produced at the monthly capitation run and are static--no retro changes included here)</t>
  </si>
  <si>
    <t>Family</t>
  </si>
  <si>
    <t>History</t>
  </si>
  <si>
    <t xml:space="preserve">Random (new member, no MCO selected) </t>
  </si>
  <si>
    <t>Total MCO Enrollment*</t>
  </si>
  <si>
    <t>Plan Shares of MCO Enrollment*</t>
  </si>
  <si>
    <t>Program Shares of MCO Enrollment*</t>
  </si>
  <si>
    <t>(Medicaid re-eligible and new member assignments)</t>
  </si>
  <si>
    <t>Ratio of Random Assignments</t>
  </si>
  <si>
    <t>Dec 2015</t>
  </si>
  <si>
    <t>MCO Plan Enrollment Margin</t>
  </si>
  <si>
    <t>FFS &amp; MCO by Region</t>
  </si>
  <si>
    <t>Clark County</t>
  </si>
  <si>
    <t>Washoe County</t>
  </si>
  <si>
    <t>Carson City</t>
  </si>
  <si>
    <t>Rural Nevada</t>
  </si>
  <si>
    <t>&lt; 18 years old</t>
  </si>
  <si>
    <t>18 to 64</t>
  </si>
  <si>
    <t>&gt; 65</t>
  </si>
  <si>
    <t>FFS &amp; MCO by Benefit Program</t>
  </si>
  <si>
    <t>MCO %</t>
  </si>
  <si>
    <t>Jan 2012</t>
  </si>
  <si>
    <t>N</t>
  </si>
  <si>
    <t>County</t>
  </si>
  <si>
    <t>Churchill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</si>
  <si>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</si>
  <si>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</si>
  <si>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</si>
  <si>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</si>
  <si>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</si>
  <si>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</si>
  <si>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</si>
  <si>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</si>
  <si>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</si>
  <si>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</si>
  <si>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</si>
  <si>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</si>
  <si>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White Pine</t>
  </si>
  <si>
    <t>Current Population by County</t>
  </si>
  <si>
    <t>Age In Years</t>
  </si>
  <si>
    <t>Gender Code</t>
  </si>
  <si>
    <t>Female</t>
  </si>
  <si>
    <t>Male</t>
  </si>
  <si>
    <t>15 to 18</t>
  </si>
  <si>
    <t>Race</t>
  </si>
  <si>
    <t>Race Code</t>
  </si>
  <si>
    <t>Am Indian/ Alaskan &amp; Black Am</t>
  </si>
  <si>
    <t>Am Indian/ Alaskan &amp; White Am</t>
  </si>
  <si>
    <t>J</t>
  </si>
  <si>
    <t>Am Indian/ Alaskan Hispanic</t>
  </si>
  <si>
    <t>R</t>
  </si>
  <si>
    <t>Am Indian/ Alaskan NonHispanic</t>
  </si>
  <si>
    <t>I</t>
  </si>
  <si>
    <t>Asian and White</t>
  </si>
  <si>
    <t>L</t>
  </si>
  <si>
    <t>Asian or Pacific Islander Hisp</t>
  </si>
  <si>
    <t>P</t>
  </si>
  <si>
    <t>Asian or Pacific Islander Non-</t>
  </si>
  <si>
    <t>A</t>
  </si>
  <si>
    <t>Black Hispanic</t>
  </si>
  <si>
    <t>Q</t>
  </si>
  <si>
    <t>Black Non-Hispanic</t>
  </si>
  <si>
    <t>B</t>
  </si>
  <si>
    <t>Black/ African Am &amp; White</t>
  </si>
  <si>
    <t>M</t>
  </si>
  <si>
    <t>Hispanic</t>
  </si>
  <si>
    <t>H</t>
  </si>
  <si>
    <t>Other Non-Hispanic</t>
  </si>
  <si>
    <t>O</t>
  </si>
  <si>
    <t>White Hispanic</t>
  </si>
  <si>
    <t>T</t>
  </si>
  <si>
    <t>White Non-Hispanic</t>
  </si>
  <si>
    <t>W</t>
  </si>
  <si>
    <t>Please note well: slight, insignificant differences in totals between some tabs are due to timing of report generation, transitory demographic anomalies in member records, and data source.</t>
  </si>
  <si>
    <t>Cumulative FFS and MCO data including retro-enrollment changes.</t>
  </si>
  <si>
    <t>Tabs A and B:</t>
  </si>
  <si>
    <t>Tabs (a), (b), etc...</t>
  </si>
  <si>
    <t xml:space="preserve">Demographic snapshots for the most recent reportable month </t>
  </si>
  <si>
    <t>Legacy v Expansion by Age Cohort</t>
  </si>
  <si>
    <t>Static MCO enrollment data from capitation runs, split by MCO plan.</t>
  </si>
  <si>
    <t>Amerigroup</t>
  </si>
  <si>
    <t>Health Plan of Nevada</t>
  </si>
  <si>
    <t>Total Spend</t>
  </si>
  <si>
    <t>Enrollment</t>
  </si>
  <si>
    <t>PMPM</t>
  </si>
  <si>
    <t>Nevada Medicaid &amp; CHIP Enrollment and Demographics</t>
  </si>
  <si>
    <t>Last tab</t>
  </si>
  <si>
    <t xml:space="preserve">MCO Spend v Members by Plan, PMPM Averages </t>
  </si>
  <si>
    <t>Jan 2016</t>
  </si>
  <si>
    <t>Current Population by Age-Gender</t>
  </si>
  <si>
    <t>Code</t>
  </si>
  <si>
    <t>Feb 2016</t>
  </si>
  <si>
    <t>Tabs 1 through 5:</t>
  </si>
  <si>
    <t>Please note well: slight, insignificant differences in totals between some tabs are due to transitory demographic anomalies in member records, data source, and retrieval timing.</t>
  </si>
  <si>
    <t>Examples of anomalies are null values in certain fields (race, gender, member county), program unassigned, invalid DOB.</t>
  </si>
  <si>
    <t>Current Population by Race</t>
  </si>
  <si>
    <t>Mar 2016</t>
  </si>
  <si>
    <t>less than 1</t>
  </si>
  <si>
    <t>1 to 2</t>
  </si>
  <si>
    <t>3 to 14</t>
  </si>
  <si>
    <t>19 to 34</t>
  </si>
  <si>
    <t>35 to 64</t>
  </si>
  <si>
    <t>65 and over</t>
  </si>
  <si>
    <t>Dual Eligibles by County</t>
  </si>
  <si>
    <t>Non-Dual</t>
  </si>
  <si>
    <t>Dual</t>
  </si>
  <si>
    <t>Aged, Blind, Disabled by County</t>
  </si>
  <si>
    <t>ABD</t>
  </si>
  <si>
    <t>Non-ABD</t>
  </si>
  <si>
    <t>*Please note well: Total Spend = Capitation + all ancillary payments (maternity kicks, stop-loss, retro-capitation, etc)</t>
  </si>
  <si>
    <t xml:space="preserve">MCO Enrollment Assignments </t>
  </si>
  <si>
    <t>Plan Totals</t>
  </si>
  <si>
    <t>source: DSS</t>
  </si>
  <si>
    <t>source: ODRAS MCO-290</t>
  </si>
  <si>
    <t>source: ODRAS MCO-130</t>
  </si>
  <si>
    <t>Apr 2016</t>
  </si>
  <si>
    <t>May 2016</t>
  </si>
  <si>
    <t>TOTALS</t>
  </si>
  <si>
    <t>Apr 2017</t>
  </si>
  <si>
    <t>Jun 2016</t>
  </si>
  <si>
    <t>Jul 2016</t>
  </si>
  <si>
    <t>Other Hispanic</t>
  </si>
  <si>
    <t>S</t>
  </si>
  <si>
    <t>Aug 2016</t>
  </si>
  <si>
    <t>MCO Total Spend x Members by Plan*</t>
  </si>
  <si>
    <t>&lt;20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</si>
</sst>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"/>
    <numFmt numFmtId="165" formatCode="\$#,##0.00"/>
    <numFmt numFmtId="166" formatCode="mmm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E6F1FA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/>
      <bottom/>
      <diagonal/>
    </border>
    <border>
      <left/>
      <right style="medium">
        <color rgb="FF666666"/>
      </right>
      <top/>
      <bottom/>
      <diagonal/>
    </border>
    <border>
      <left style="thick">
        <color rgb="FF666666"/>
      </left>
      <right/>
      <top style="thick">
        <color rgb="FF666666"/>
      </top>
      <bottom style="thick">
        <color rgb="FF666666"/>
      </bottom>
      <diagonal/>
    </border>
    <border>
      <left/>
      <right/>
      <top style="thick">
        <color rgb="FF666666"/>
      </top>
      <bottom style="thick">
        <color rgb="FF666666"/>
      </bottom>
      <diagonal/>
    </border>
    <border>
      <left/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666666"/>
      </left>
      <right style="medium">
        <color rgb="FF666666"/>
      </right>
      <top style="thick">
        <color rgb="FF666666"/>
      </top>
      <bottom/>
      <diagonal/>
    </border>
    <border>
      <left style="thick">
        <color rgb="FF666666"/>
      </left>
      <right/>
      <top/>
      <bottom/>
      <diagonal/>
    </border>
    <border>
      <left style="thick">
        <color rgb="FF666666"/>
      </left>
      <right/>
      <top/>
      <bottom style="medium">
        <color rgb="FF666666"/>
      </bottom>
      <diagonal/>
    </border>
    <border>
      <left style="medium">
        <color auto="1"/>
      </left>
      <right style="medium">
        <color rgb="FF666666"/>
      </right>
      <top style="thick">
        <color rgb="FF666666"/>
      </top>
      <bottom style="medium">
        <color rgb="FF666666"/>
      </bottom>
      <diagonal/>
    </border>
    <border>
      <left style="medium">
        <color auto="1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auto="1"/>
      </left>
      <right style="medium">
        <color rgb="FF666666"/>
      </right>
      <top style="medium">
        <color rgb="FF666666"/>
      </top>
      <bottom style="medium">
        <color indexed="64"/>
      </bottom>
      <diagonal/>
    </border>
    <border>
      <left style="medium">
        <color auto="1"/>
      </left>
      <right style="medium">
        <color rgb="FF666666"/>
      </right>
      <top/>
      <bottom style="medium">
        <color rgb="FF666666"/>
      </bottom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0" fillId="2" borderId="3" xfId="0" applyFill="1" applyBorder="1"/>
    <xf numFmtId="0" fontId="0" fillId="0" borderId="2" xfId="0" applyBorder="1"/>
    <xf numFmtId="164" fontId="4" fillId="0" borderId="2" xfId="0" applyNumberFormat="1" applyFont="1" applyBorder="1" applyAlignment="1">
      <alignment horizontal="right" vertical="top"/>
    </xf>
    <xf numFmtId="0" fontId="5" fillId="2" borderId="3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top"/>
    </xf>
    <xf numFmtId="3" fontId="4" fillId="0" borderId="0" xfId="0" applyNumberFormat="1" applyFont="1"/>
    <xf numFmtId="10" fontId="4" fillId="0" borderId="0" xfId="0" applyNumberFormat="1" applyFont="1"/>
    <xf numFmtId="10" fontId="0" fillId="0" borderId="0" xfId="0" applyNumberFormat="1"/>
    <xf numFmtId="0" fontId="5" fillId="2" borderId="2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10" fontId="4" fillId="0" borderId="2" xfId="0" applyNumberFormat="1" applyFont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5" fillId="3" borderId="2" xfId="0" applyFont="1" applyFill="1" applyBorder="1" applyAlignment="1">
      <alignment horizontal="left" vertical="top"/>
    </xf>
    <xf numFmtId="165" fontId="4" fillId="0" borderId="2" xfId="0" applyNumberFormat="1" applyFont="1" applyBorder="1" applyAlignment="1">
      <alignment horizontal="right" vertical="top"/>
    </xf>
    <xf numFmtId="3" fontId="0" fillId="0" borderId="0" xfId="0" applyNumberFormat="1"/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5" fillId="2" borderId="1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4" fillId="3" borderId="2" xfId="1" applyFont="1" applyFill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8" fillId="0" borderId="2" xfId="1" applyBorder="1"/>
    <xf numFmtId="0" fontId="4" fillId="3" borderId="2" xfId="1" applyFont="1" applyFill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8" fillId="0" borderId="2" xfId="1" applyBorder="1"/>
    <xf numFmtId="0" fontId="4" fillId="3" borderId="2" xfId="1" applyFont="1" applyFill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8" fillId="0" borderId="2" xfId="1" applyBorder="1"/>
    <xf numFmtId="0" fontId="4" fillId="3" borderId="2" xfId="1" applyFont="1" applyFill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1" fillId="0" borderId="9" xfId="0" applyFont="1" applyBorder="1" applyAlignment="1"/>
    <xf numFmtId="0" fontId="5" fillId="0" borderId="2" xfId="0" applyFont="1" applyFill="1" applyBorder="1" applyAlignment="1">
      <alignment horizontal="left" vertical="top"/>
    </xf>
    <xf numFmtId="0" fontId="4" fillId="3" borderId="2" xfId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horizontal="right" vertical="top"/>
    </xf>
    <xf numFmtId="0" fontId="0" fillId="0" borderId="0" xfId="0" applyFill="1"/>
    <xf numFmtId="0" fontId="1" fillId="0" borderId="31" xfId="0" applyFont="1" applyBorder="1" applyAlignment="1"/>
    <xf numFmtId="0" fontId="9" fillId="0" borderId="0" xfId="0" applyFont="1"/>
    <xf numFmtId="165" fontId="0" fillId="0" borderId="0" xfId="0" applyNumberFormat="1"/>
    <xf numFmtId="166" fontId="4" fillId="3" borderId="2" xfId="1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/>
    </xf>
    <xf numFmtId="0" fontId="5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5" fillId="3" borderId="4" xfId="0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top"/>
    </xf>
    <xf numFmtId="0" fontId="0" fillId="0" borderId="11" xfId="0" applyBorder="1"/>
    <xf numFmtId="164" fontId="4" fillId="0" borderId="6" xfId="0" applyNumberFormat="1" applyFont="1" applyBorder="1" applyAlignment="1">
      <alignment horizontal="right" vertical="top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right" vertical="top"/>
    </xf>
    <xf numFmtId="164" fontId="4" fillId="0" borderId="34" xfId="0" applyNumberFormat="1" applyFont="1" applyBorder="1" applyAlignment="1">
      <alignment horizontal="right" vertical="top"/>
    </xf>
    <xf numFmtId="164" fontId="4" fillId="0" borderId="35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vertical="top"/>
    </xf>
    <xf numFmtId="0" fontId="0" fillId="0" borderId="33" xfId="0" applyBorder="1"/>
    <xf numFmtId="0" fontId="5" fillId="2" borderId="35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4" fillId="3" borderId="2" xfId="0" applyFont="1" applyFill="1" applyBorder="1" applyAlignment="1">
      <alignment vertical="top"/>
    </xf>
    <xf numFmtId="166" fontId="4" fillId="3" borderId="2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/>
    </xf>
    <xf numFmtId="49" fontId="4" fillId="3" borderId="2" xfId="1" applyNumberFormat="1" applyFont="1" applyFill="1" applyBorder="1" applyAlignment="1">
      <alignment horizontal="left" vertical="top"/>
    </xf>
    <xf numFmtId="0" fontId="6" fillId="5" borderId="21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4" borderId="15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6" xfId="0" applyFill="1" applyBorder="1" applyAlignment="1"/>
    <xf numFmtId="0" fontId="0" fillId="0" borderId="17" xfId="0" applyBorder="1" applyAlignment="1"/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 vertical="top"/>
    </xf>
    <xf numFmtId="0" fontId="0" fillId="4" borderId="19" xfId="0" applyFill="1" applyBorder="1" applyAlignment="1"/>
    <xf numFmtId="0" fontId="0" fillId="0" borderId="20" xfId="0" applyBorder="1" applyAlignment="1"/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0" fillId="2" borderId="3" xfId="0" applyFill="1" applyBorder="1"/>
    <xf numFmtId="0" fontId="5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6" xfId="0" applyBorder="1" applyAlignment="1"/>
    <xf numFmtId="0" fontId="0" fillId="4" borderId="17" xfId="0" applyFill="1" applyBorder="1" applyAlignment="1"/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4" borderId="19" xfId="0" applyFill="1" applyBorder="1"/>
    <xf numFmtId="0" fontId="0" fillId="4" borderId="20" xfId="0" applyFill="1" applyBorder="1"/>
    <xf numFmtId="0" fontId="4" fillId="3" borderId="2" xfId="0" applyFont="1" applyFill="1" applyBorder="1" applyAlignment="1">
      <alignment vertical="top"/>
    </xf>
    <xf numFmtId="0" fontId="0" fillId="3" borderId="4" xfId="0" applyFill="1" applyBorder="1"/>
    <xf numFmtId="0" fontId="2" fillId="4" borderId="16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showGridLines="0" tabSelected="1" workbookViewId="0"/>
  </sheetViews>
  <sheetFormatPr defaultRowHeight="15" x14ac:dyDescent="0.25"/>
  <cols>
    <col min="1" max="1" width="9.140625" style="24"/>
  </cols>
  <sheetData>
    <row r="1" spans="2:10" ht="57" customHeight="1" thickTop="1" thickBot="1" x14ac:dyDescent="0.3">
      <c r="B1" s="85" t="s">
        <v>150</v>
      </c>
      <c r="C1" s="86"/>
      <c r="D1" s="86"/>
      <c r="E1" s="86"/>
      <c r="F1" s="86"/>
      <c r="G1" s="86"/>
      <c r="H1" s="86"/>
      <c r="I1" s="86"/>
      <c r="J1" s="87"/>
    </row>
    <row r="2" spans="2:10" ht="15.75" thickTop="1" x14ac:dyDescent="0.25"/>
    <row r="3" spans="2:10" ht="15.75" thickBot="1" x14ac:dyDescent="0.3"/>
    <row r="4" spans="2:10" ht="15.75" thickTop="1" x14ac:dyDescent="0.25">
      <c r="B4" s="76" t="s">
        <v>138</v>
      </c>
      <c r="C4" s="77"/>
      <c r="D4" s="77"/>
      <c r="E4" s="77"/>
      <c r="F4" s="77"/>
      <c r="G4" s="77"/>
      <c r="H4" s="78"/>
    </row>
    <row r="5" spans="2:10" x14ac:dyDescent="0.25">
      <c r="B5" s="79"/>
      <c r="C5" s="80"/>
      <c r="D5" s="80"/>
      <c r="E5" s="80"/>
      <c r="F5" s="80"/>
      <c r="G5" s="80"/>
      <c r="H5" s="81"/>
    </row>
    <row r="6" spans="2:10" x14ac:dyDescent="0.25">
      <c r="B6" s="79"/>
      <c r="C6" s="80"/>
      <c r="D6" s="80"/>
      <c r="E6" s="80"/>
      <c r="F6" s="80"/>
      <c r="G6" s="80"/>
      <c r="H6" s="81"/>
    </row>
    <row r="7" spans="2:10" ht="15.75" thickBot="1" x14ac:dyDescent="0.3">
      <c r="B7" s="82"/>
      <c r="C7" s="83"/>
      <c r="D7" s="83"/>
      <c r="E7" s="83"/>
      <c r="F7" s="83"/>
      <c r="G7" s="83"/>
      <c r="H7" s="84"/>
    </row>
    <row r="8" spans="2:10" ht="15.75" thickTop="1" x14ac:dyDescent="0.25"/>
    <row r="9" spans="2:10" ht="15.75" thickBot="1" x14ac:dyDescent="0.3"/>
    <row r="10" spans="2:10" ht="15.75" thickTop="1" x14ac:dyDescent="0.25">
      <c r="B10" s="88" t="s">
        <v>157</v>
      </c>
      <c r="C10" s="89"/>
      <c r="D10" s="90"/>
    </row>
    <row r="11" spans="2:10" ht="15.75" thickBot="1" x14ac:dyDescent="0.3">
      <c r="B11" s="91"/>
      <c r="C11" s="92"/>
      <c r="D11" s="93"/>
    </row>
    <row r="12" spans="2:10" ht="16.5" thickTop="1" thickBot="1" x14ac:dyDescent="0.3"/>
    <row r="13" spans="2:10" ht="15.75" thickTop="1" x14ac:dyDescent="0.25">
      <c r="C13" s="94" t="s">
        <v>139</v>
      </c>
      <c r="D13" s="95"/>
      <c r="E13" s="95"/>
      <c r="F13" s="95"/>
      <c r="G13" s="95"/>
      <c r="H13" s="95"/>
      <c r="I13" s="96"/>
    </row>
    <row r="14" spans="2:10" ht="15.75" thickBot="1" x14ac:dyDescent="0.3">
      <c r="C14" s="97"/>
      <c r="D14" s="98"/>
      <c r="E14" s="98"/>
      <c r="F14" s="98"/>
      <c r="G14" s="98"/>
      <c r="H14" s="98"/>
      <c r="I14" s="99"/>
    </row>
    <row r="15" spans="2:10" ht="16.5" thickTop="1" thickBot="1" x14ac:dyDescent="0.3"/>
    <row r="16" spans="2:10" ht="15.75" thickTop="1" x14ac:dyDescent="0.25">
      <c r="B16" s="88" t="s">
        <v>140</v>
      </c>
      <c r="C16" s="89"/>
      <c r="D16" s="90"/>
    </row>
    <row r="17" spans="2:9" ht="15.75" thickBot="1" x14ac:dyDescent="0.3">
      <c r="B17" s="91"/>
      <c r="C17" s="92"/>
      <c r="D17" s="93"/>
      <c r="E17" s="21"/>
      <c r="F17" s="21"/>
      <c r="G17" s="21"/>
      <c r="H17" s="21"/>
    </row>
    <row r="18" spans="2:9" ht="16.5" thickTop="1" thickBot="1" x14ac:dyDescent="0.3">
      <c r="B18" s="21"/>
      <c r="C18" s="21"/>
      <c r="D18" s="21"/>
      <c r="E18" s="21"/>
      <c r="F18" s="21"/>
      <c r="G18" s="21"/>
      <c r="H18" s="21"/>
    </row>
    <row r="19" spans="2:9" ht="15.75" thickTop="1" x14ac:dyDescent="0.25">
      <c r="C19" s="94" t="s">
        <v>144</v>
      </c>
      <c r="D19" s="95"/>
      <c r="E19" s="95"/>
      <c r="F19" s="95"/>
      <c r="G19" s="95"/>
      <c r="H19" s="95"/>
      <c r="I19" s="96"/>
    </row>
    <row r="20" spans="2:9" ht="15.75" thickBot="1" x14ac:dyDescent="0.3">
      <c r="C20" s="97"/>
      <c r="D20" s="98"/>
      <c r="E20" s="98"/>
      <c r="F20" s="98"/>
      <c r="G20" s="98"/>
      <c r="H20" s="98"/>
      <c r="I20" s="99"/>
    </row>
    <row r="21" spans="2:9" ht="16.5" thickTop="1" thickBot="1" x14ac:dyDescent="0.3"/>
    <row r="22" spans="2:9" ht="15.75" thickTop="1" x14ac:dyDescent="0.25">
      <c r="B22" s="88" t="s">
        <v>141</v>
      </c>
      <c r="C22" s="89"/>
      <c r="D22" s="90"/>
    </row>
    <row r="23" spans="2:9" ht="15.75" thickBot="1" x14ac:dyDescent="0.3">
      <c r="B23" s="91"/>
      <c r="C23" s="92"/>
      <c r="D23" s="93"/>
      <c r="E23" s="21"/>
      <c r="F23" s="21"/>
      <c r="G23" s="21"/>
      <c r="H23" s="21"/>
    </row>
    <row r="24" spans="2:9" ht="16.5" thickTop="1" thickBot="1" x14ac:dyDescent="0.3">
      <c r="B24" s="21"/>
      <c r="C24" s="21"/>
      <c r="D24" s="21"/>
      <c r="E24" s="21"/>
      <c r="F24" s="21"/>
      <c r="G24" s="21"/>
      <c r="H24" s="21"/>
    </row>
    <row r="25" spans="2:9" ht="15.75" thickTop="1" x14ac:dyDescent="0.25">
      <c r="C25" s="94" t="s">
        <v>142</v>
      </c>
      <c r="D25" s="95"/>
      <c r="E25" s="95"/>
      <c r="F25" s="95"/>
      <c r="G25" s="95"/>
      <c r="H25" s="95"/>
      <c r="I25" s="96"/>
    </row>
    <row r="26" spans="2:9" ht="15.75" thickBot="1" x14ac:dyDescent="0.3">
      <c r="C26" s="97"/>
      <c r="D26" s="98"/>
      <c r="E26" s="98"/>
      <c r="F26" s="98"/>
      <c r="G26" s="98"/>
      <c r="H26" s="98"/>
      <c r="I26" s="99"/>
    </row>
    <row r="27" spans="2:9" ht="16.5" thickTop="1" thickBot="1" x14ac:dyDescent="0.3"/>
    <row r="28" spans="2:9" ht="15.75" thickTop="1" x14ac:dyDescent="0.25">
      <c r="B28" s="88" t="s">
        <v>151</v>
      </c>
      <c r="C28" s="89"/>
      <c r="D28" s="90"/>
      <c r="E28" s="21"/>
      <c r="F28" s="21"/>
      <c r="G28" s="21"/>
      <c r="H28" s="21"/>
      <c r="I28" s="21"/>
    </row>
    <row r="29" spans="2:9" ht="15.75" thickBot="1" x14ac:dyDescent="0.3">
      <c r="B29" s="91"/>
      <c r="C29" s="92"/>
      <c r="D29" s="93"/>
      <c r="E29" s="21"/>
      <c r="F29" s="21"/>
      <c r="G29" s="21"/>
      <c r="H29" s="21"/>
      <c r="I29" s="21"/>
    </row>
    <row r="30" spans="2:9" ht="16.5" thickTop="1" thickBot="1" x14ac:dyDescent="0.3">
      <c r="B30" s="21"/>
      <c r="C30" s="21"/>
      <c r="D30" s="21"/>
      <c r="E30" s="21"/>
      <c r="F30" s="21"/>
      <c r="G30" s="21"/>
      <c r="H30" s="21"/>
      <c r="I30" s="21"/>
    </row>
    <row r="31" spans="2:9" ht="15.75" thickTop="1" x14ac:dyDescent="0.25">
      <c r="B31" s="21"/>
      <c r="C31" s="94" t="s">
        <v>152</v>
      </c>
      <c r="D31" s="95"/>
      <c r="E31" s="95"/>
      <c r="F31" s="95"/>
      <c r="G31" s="95"/>
      <c r="H31" s="95"/>
      <c r="I31" s="96"/>
    </row>
    <row r="32" spans="2:9" ht="15.75" thickBot="1" x14ac:dyDescent="0.3">
      <c r="B32" s="21"/>
      <c r="C32" s="97"/>
      <c r="D32" s="98"/>
      <c r="E32" s="98"/>
      <c r="F32" s="98"/>
      <c r="G32" s="98"/>
      <c r="H32" s="98"/>
      <c r="I32" s="99"/>
    </row>
    <row r="33" spans="2:3" ht="15.75" thickTop="1" x14ac:dyDescent="0.25"/>
    <row r="34" spans="2:3" x14ac:dyDescent="0.25">
      <c r="B34" s="24"/>
    </row>
    <row r="35" spans="2:3" x14ac:dyDescent="0.25">
      <c r="C35" s="24"/>
    </row>
  </sheetData>
  <mergeCells count="10">
    <mergeCell ref="B4:H7"/>
    <mergeCell ref="B1:J1"/>
    <mergeCell ref="B28:D29"/>
    <mergeCell ref="C31:I32"/>
    <mergeCell ref="C25:I26"/>
    <mergeCell ref="B10:D11"/>
    <mergeCell ref="B16:D17"/>
    <mergeCell ref="B22:D23"/>
    <mergeCell ref="C13:I14"/>
    <mergeCell ref="C19:I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23"/>
  <sheetViews>
    <sheetView workbookViewId="0">
      <selection activeCell="E4" sqref="E4"/>
    </sheetView>
  </sheetViews>
  <sheetFormatPr defaultRowHeight="15" x14ac:dyDescent="0.25"/>
  <cols>
    <col min="1" max="1" width="23.5703125" bestFit="1" customWidth="1"/>
  </cols>
  <sheetData>
    <row r="1" spans="1:14" ht="20.100000000000001" customHeight="1" thickTop="1" thickBot="1" x14ac:dyDescent="0.3">
      <c r="A1" s="100" t="s">
        <v>103</v>
      </c>
      <c r="B1" s="101"/>
      <c r="C1" s="101"/>
      <c r="D1" s="101"/>
      <c r="E1" s="101"/>
      <c r="F1" s="103"/>
    </row>
    <row r="2" spans="1:14" ht="16.5" thickTop="1" thickBot="1" x14ac:dyDescent="0.3">
      <c r="A2" s="108" t="s">
        <v>88</v>
      </c>
      <c r="B2" s="104" t="s">
        <v>48</v>
      </c>
      <c r="C2" s="105"/>
      <c r="D2" s="104" t="s">
        <v>49</v>
      </c>
      <c r="E2" s="151"/>
      <c r="F2" s="63"/>
    </row>
    <row r="3" spans="1:14" ht="15.75" thickBot="1" x14ac:dyDescent="0.3">
      <c r="A3" s="109"/>
      <c r="B3" s="23" t="s">
        <v>50</v>
      </c>
      <c r="C3" s="23" t="s">
        <v>61</v>
      </c>
      <c r="D3" s="23" t="s">
        <v>50</v>
      </c>
      <c r="E3" s="57" t="s">
        <v>61</v>
      </c>
      <c r="F3" s="64" t="s">
        <v>182</v>
      </c>
    </row>
    <row r="4" spans="1:14" s="24" customFormat="1" ht="15.75" thickBot="1" x14ac:dyDescent="0.3">
      <c r="A4" s="74" t="s">
        <v>79</v>
      </c>
      <c r="B4" s="3">
        <v>12287</v>
      </c>
      <c r="C4" s="3">
        <v>704</v>
      </c>
      <c r="D4" s="3">
        <v>23</v>
      </c>
      <c r="E4" s="2"/>
      <c r="F4" s="65">
        <f t="shared" ref="F4:F20" si="0">SUM(B4:E4)</f>
        <v>13014</v>
      </c>
      <c r="J4"/>
      <c r="K4"/>
      <c r="L4"/>
      <c r="M4"/>
      <c r="N4"/>
    </row>
    <row r="5" spans="1:14" ht="15.75" thickBot="1" x14ac:dyDescent="0.3">
      <c r="A5" s="74" t="s">
        <v>89</v>
      </c>
      <c r="B5" s="3">
        <v>5263</v>
      </c>
      <c r="C5" s="3">
        <v>225</v>
      </c>
      <c r="D5" s="3" t="s">
        <v>190</v>
      </c>
      <c r="E5" s="2"/>
      <c r="F5" s="65">
        <f t="shared" si="0"/>
        <v>5488</v>
      </c>
    </row>
    <row r="6" spans="1:14" ht="15.75" thickBot="1" x14ac:dyDescent="0.3">
      <c r="A6" s="74" t="s">
        <v>58</v>
      </c>
      <c r="B6" s="3">
        <v>105131</v>
      </c>
      <c r="C6" s="3">
        <v>485</v>
      </c>
      <c r="D6" s="3">
        <v>371660</v>
      </c>
      <c r="E6" s="3">
        <v>16947</v>
      </c>
      <c r="F6" s="65">
        <f t="shared" si="0"/>
        <v>494223</v>
      </c>
    </row>
    <row r="7" spans="1:14" ht="15.75" thickBot="1" x14ac:dyDescent="0.3">
      <c r="A7" s="74" t="s">
        <v>90</v>
      </c>
      <c r="B7" s="3">
        <v>4624</v>
      </c>
      <c r="C7" s="3">
        <v>279</v>
      </c>
      <c r="D7" s="3" t="s">
        <v>190</v>
      </c>
      <c r="E7" s="2"/>
      <c r="F7" s="65">
        <f t="shared" si="0"/>
        <v>4903</v>
      </c>
    </row>
    <row r="8" spans="1:14" ht="15.75" thickBot="1" x14ac:dyDescent="0.3">
      <c r="A8" s="74" t="s">
        <v>91</v>
      </c>
      <c r="B8" s="3">
        <v>7128</v>
      </c>
      <c r="C8" s="3">
        <v>366</v>
      </c>
      <c r="D8" s="3" t="s">
        <v>190</v>
      </c>
      <c r="E8" s="2"/>
      <c r="F8" s="65">
        <f t="shared" si="0"/>
        <v>7494</v>
      </c>
    </row>
    <row r="9" spans="1:14" ht="15.75" thickBot="1" x14ac:dyDescent="0.3">
      <c r="A9" s="74" t="s">
        <v>92</v>
      </c>
      <c r="B9" s="3">
        <v>124</v>
      </c>
      <c r="C9" s="3" t="s">
        <v>190</v>
      </c>
      <c r="D9" s="3" t="s">
        <v>190</v>
      </c>
      <c r="E9" s="2"/>
      <c r="F9" s="65">
        <f t="shared" si="0"/>
        <v>124</v>
      </c>
    </row>
    <row r="10" spans="1:14" ht="15.75" thickBot="1" x14ac:dyDescent="0.3">
      <c r="A10" s="74" t="s">
        <v>93</v>
      </c>
      <c r="B10" s="3">
        <v>144</v>
      </c>
      <c r="C10" s="3" t="s">
        <v>190</v>
      </c>
      <c r="D10" s="3"/>
      <c r="E10" s="2"/>
      <c r="F10" s="65">
        <f t="shared" si="0"/>
        <v>144</v>
      </c>
    </row>
    <row r="11" spans="1:14" ht="15.75" thickBot="1" x14ac:dyDescent="0.3">
      <c r="A11" s="74" t="s">
        <v>94</v>
      </c>
      <c r="B11" s="3">
        <v>2998</v>
      </c>
      <c r="C11" s="3">
        <v>126</v>
      </c>
      <c r="D11" s="3" t="s">
        <v>190</v>
      </c>
      <c r="E11" s="2"/>
      <c r="F11" s="65">
        <f t="shared" si="0"/>
        <v>3124</v>
      </c>
    </row>
    <row r="12" spans="1:14" ht="15.75" thickBot="1" x14ac:dyDescent="0.3">
      <c r="A12" s="74" t="s">
        <v>95</v>
      </c>
      <c r="B12" s="3">
        <v>938</v>
      </c>
      <c r="C12" s="3">
        <v>32</v>
      </c>
      <c r="D12" s="2"/>
      <c r="E12" s="2"/>
      <c r="F12" s="65">
        <f t="shared" si="0"/>
        <v>970</v>
      </c>
    </row>
    <row r="13" spans="1:14" ht="15.75" thickBot="1" x14ac:dyDescent="0.3">
      <c r="A13" s="74" t="s">
        <v>96</v>
      </c>
      <c r="B13" s="3">
        <v>725</v>
      </c>
      <c r="C13" s="3">
        <v>41</v>
      </c>
      <c r="D13" s="3" t="s">
        <v>190</v>
      </c>
      <c r="E13" s="2"/>
      <c r="F13" s="65">
        <f t="shared" si="0"/>
        <v>766</v>
      </c>
    </row>
    <row r="14" spans="1:14" ht="15.75" thickBot="1" x14ac:dyDescent="0.3">
      <c r="A14" s="74" t="s">
        <v>97</v>
      </c>
      <c r="B14" s="3">
        <v>11020</v>
      </c>
      <c r="C14" s="3">
        <v>522</v>
      </c>
      <c r="D14" s="3">
        <v>37</v>
      </c>
      <c r="E14" s="2"/>
      <c r="F14" s="65">
        <f t="shared" si="0"/>
        <v>11579</v>
      </c>
    </row>
    <row r="15" spans="1:14" ht="15.75" thickBot="1" x14ac:dyDescent="0.3">
      <c r="A15" s="74" t="s">
        <v>98</v>
      </c>
      <c r="B15" s="3">
        <v>1139</v>
      </c>
      <c r="C15" s="3">
        <v>38</v>
      </c>
      <c r="D15" s="3" t="s">
        <v>190</v>
      </c>
      <c r="E15" s="2"/>
      <c r="F15" s="65">
        <f t="shared" si="0"/>
        <v>1177</v>
      </c>
    </row>
    <row r="16" spans="1:14" ht="15.75" thickBot="1" x14ac:dyDescent="0.3">
      <c r="A16" s="74" t="s">
        <v>99</v>
      </c>
      <c r="B16" s="3">
        <v>11892</v>
      </c>
      <c r="C16" s="3">
        <v>253</v>
      </c>
      <c r="D16" s="3">
        <v>41</v>
      </c>
      <c r="E16" s="3" t="s">
        <v>190</v>
      </c>
      <c r="F16" s="65">
        <f t="shared" si="0"/>
        <v>12186</v>
      </c>
    </row>
    <row r="17" spans="1:6" ht="15.75" thickBot="1" x14ac:dyDescent="0.3">
      <c r="A17" s="74" t="s">
        <v>100</v>
      </c>
      <c r="B17" s="3">
        <v>841</v>
      </c>
      <c r="C17" s="3">
        <v>42</v>
      </c>
      <c r="D17" s="2"/>
      <c r="E17" s="2"/>
      <c r="F17" s="65">
        <f t="shared" si="0"/>
        <v>883</v>
      </c>
    </row>
    <row r="18" spans="1:6" ht="15.75" thickBot="1" x14ac:dyDescent="0.3">
      <c r="A18" s="74" t="s">
        <v>101</v>
      </c>
      <c r="B18" s="3">
        <v>156</v>
      </c>
      <c r="C18" s="3" t="s">
        <v>190</v>
      </c>
      <c r="D18" s="3" t="s">
        <v>190</v>
      </c>
      <c r="E18" s="2"/>
      <c r="F18" s="65">
        <f t="shared" si="0"/>
        <v>156</v>
      </c>
    </row>
    <row r="19" spans="1:6" ht="15.75" thickBot="1" x14ac:dyDescent="0.3">
      <c r="A19" s="74" t="s">
        <v>59</v>
      </c>
      <c r="B19" s="3">
        <v>21449</v>
      </c>
      <c r="C19" s="3">
        <v>159</v>
      </c>
      <c r="D19" s="3">
        <v>58385</v>
      </c>
      <c r="E19" s="3">
        <v>4103</v>
      </c>
      <c r="F19" s="65">
        <f t="shared" si="0"/>
        <v>84096</v>
      </c>
    </row>
    <row r="20" spans="1:6" ht="15.75" thickBot="1" x14ac:dyDescent="0.3">
      <c r="A20" s="74" t="s">
        <v>102</v>
      </c>
      <c r="B20" s="3">
        <v>1621</v>
      </c>
      <c r="C20" s="3">
        <v>46</v>
      </c>
      <c r="D20" s="3" t="s">
        <v>190</v>
      </c>
      <c r="E20" s="3" t="s">
        <v>190</v>
      </c>
      <c r="F20" s="66">
        <f t="shared" si="0"/>
        <v>1667</v>
      </c>
    </row>
    <row r="21" spans="1:6" ht="15.75" thickBot="1" x14ac:dyDescent="0.3">
      <c r="A21" s="59" t="s">
        <v>182</v>
      </c>
      <c r="B21" s="60">
        <f t="shared" ref="B21:E21" si="1">SUM(B4:B20)</f>
        <v>187480</v>
      </c>
      <c r="C21" s="60">
        <f t="shared" si="1"/>
        <v>3318</v>
      </c>
      <c r="D21" s="60">
        <f t="shared" si="1"/>
        <v>430146</v>
      </c>
      <c r="E21" s="62">
        <f t="shared" si="1"/>
        <v>21050</v>
      </c>
      <c r="F21" s="67">
        <f>SUM(F4:F20)</f>
        <v>641994</v>
      </c>
    </row>
    <row r="23" spans="1:6" x14ac:dyDescent="0.25">
      <c r="A23" s="53" t="s">
        <v>177</v>
      </c>
    </row>
  </sheetData>
  <mergeCells count="4">
    <mergeCell ref="A2:A3"/>
    <mergeCell ref="B2:C2"/>
    <mergeCell ref="D2:E2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1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1.28515625" style="24" customWidth="1"/>
    <col min="3" max="3" width="11.28515625" bestFit="1" customWidth="1"/>
  </cols>
  <sheetData>
    <row r="1" spans="1:7" ht="16.5" thickTop="1" thickBot="1" x14ac:dyDescent="0.3">
      <c r="A1" s="100" t="s">
        <v>154</v>
      </c>
      <c r="B1" s="166"/>
      <c r="C1" s="101"/>
      <c r="D1" s="101"/>
      <c r="E1" s="101"/>
      <c r="F1" s="101"/>
      <c r="G1" s="103"/>
    </row>
    <row r="2" spans="1:7" ht="16.5" thickTop="1" thickBot="1" x14ac:dyDescent="0.3">
      <c r="A2" s="108" t="s">
        <v>104</v>
      </c>
      <c r="B2" s="30"/>
      <c r="C2" s="104" t="s">
        <v>48</v>
      </c>
      <c r="D2" s="105"/>
      <c r="E2" s="104" t="s">
        <v>49</v>
      </c>
      <c r="F2" s="151"/>
      <c r="G2" s="63"/>
    </row>
    <row r="3" spans="1:7" ht="15.75" thickBot="1" x14ac:dyDescent="0.3">
      <c r="A3" s="109"/>
      <c r="B3" s="22" t="s">
        <v>105</v>
      </c>
      <c r="C3" s="23" t="s">
        <v>50</v>
      </c>
      <c r="D3" s="23" t="s">
        <v>61</v>
      </c>
      <c r="E3" s="23" t="s">
        <v>50</v>
      </c>
      <c r="F3" s="57" t="s">
        <v>61</v>
      </c>
      <c r="G3" s="64" t="s">
        <v>182</v>
      </c>
    </row>
    <row r="4" spans="1:7" ht="15.75" thickBot="1" x14ac:dyDescent="0.3">
      <c r="A4" s="25"/>
      <c r="B4" s="25"/>
      <c r="C4" s="2"/>
      <c r="D4" s="2"/>
      <c r="E4" s="2"/>
      <c r="F4" s="61"/>
      <c r="G4" s="69"/>
    </row>
    <row r="5" spans="1:7" ht="15.75" thickBot="1" x14ac:dyDescent="0.3">
      <c r="A5" s="164" t="s">
        <v>162</v>
      </c>
      <c r="B5" s="74" t="s">
        <v>106</v>
      </c>
      <c r="C5" s="3">
        <v>1731</v>
      </c>
      <c r="D5" s="3" t="s">
        <v>190</v>
      </c>
      <c r="E5" s="3">
        <v>8359</v>
      </c>
      <c r="F5" s="3">
        <v>96</v>
      </c>
      <c r="G5" s="65">
        <f>SUM(C5:F5)</f>
        <v>10186</v>
      </c>
    </row>
    <row r="6" spans="1:7" ht="15.75" thickBot="1" x14ac:dyDescent="0.3">
      <c r="A6" s="165"/>
      <c r="B6" s="74" t="s">
        <v>107</v>
      </c>
      <c r="C6" s="3">
        <v>1791</v>
      </c>
      <c r="D6" s="3" t="s">
        <v>190</v>
      </c>
      <c r="E6" s="3">
        <v>9402</v>
      </c>
      <c r="F6" s="3">
        <v>84</v>
      </c>
      <c r="G6" s="65">
        <f t="shared" ref="G6:G18" si="0">SUM(C6:F6)</f>
        <v>11277</v>
      </c>
    </row>
    <row r="7" spans="1:7" ht="15.75" thickBot="1" x14ac:dyDescent="0.3">
      <c r="A7" s="164" t="s">
        <v>163</v>
      </c>
      <c r="B7" s="74" t="s">
        <v>106</v>
      </c>
      <c r="C7" s="3">
        <v>2877</v>
      </c>
      <c r="D7" s="3">
        <v>114</v>
      </c>
      <c r="E7" s="3">
        <v>14061</v>
      </c>
      <c r="F7" s="3">
        <v>637</v>
      </c>
      <c r="G7" s="65">
        <f t="shared" si="0"/>
        <v>17689</v>
      </c>
    </row>
    <row r="8" spans="1:7" ht="15.75" thickBot="1" x14ac:dyDescent="0.3">
      <c r="A8" s="165"/>
      <c r="B8" s="74" t="s">
        <v>107</v>
      </c>
      <c r="C8" s="3">
        <v>3070</v>
      </c>
      <c r="D8" s="3">
        <v>116</v>
      </c>
      <c r="E8" s="3">
        <v>14609</v>
      </c>
      <c r="F8" s="3">
        <v>697</v>
      </c>
      <c r="G8" s="65">
        <f t="shared" si="0"/>
        <v>18492</v>
      </c>
    </row>
    <row r="9" spans="1:7" ht="15.75" thickBot="1" x14ac:dyDescent="0.3">
      <c r="A9" s="164" t="s">
        <v>164</v>
      </c>
      <c r="B9" s="74" t="s">
        <v>106</v>
      </c>
      <c r="C9" s="3">
        <v>18053</v>
      </c>
      <c r="D9" s="3">
        <v>1180</v>
      </c>
      <c r="E9" s="3">
        <v>68936</v>
      </c>
      <c r="F9" s="3">
        <v>7500</v>
      </c>
      <c r="G9" s="65">
        <f t="shared" si="0"/>
        <v>95669</v>
      </c>
    </row>
    <row r="10" spans="1:7" ht="15.75" thickBot="1" x14ac:dyDescent="0.3">
      <c r="A10" s="165"/>
      <c r="B10" s="74" t="s">
        <v>107</v>
      </c>
      <c r="C10" s="3">
        <v>21560</v>
      </c>
      <c r="D10" s="3">
        <v>1156</v>
      </c>
      <c r="E10" s="3">
        <v>70337</v>
      </c>
      <c r="F10" s="3">
        <v>7683</v>
      </c>
      <c r="G10" s="65">
        <f t="shared" si="0"/>
        <v>100736</v>
      </c>
    </row>
    <row r="11" spans="1:7" ht="15.75" thickBot="1" x14ac:dyDescent="0.3">
      <c r="A11" s="164" t="s">
        <v>108</v>
      </c>
      <c r="B11" s="74" t="s">
        <v>106</v>
      </c>
      <c r="C11" s="3">
        <v>5301</v>
      </c>
      <c r="D11" s="3">
        <v>349</v>
      </c>
      <c r="E11" s="3">
        <v>15539</v>
      </c>
      <c r="F11" s="3">
        <v>2170</v>
      </c>
      <c r="G11" s="65">
        <f t="shared" si="0"/>
        <v>23359</v>
      </c>
    </row>
    <row r="12" spans="1:7" ht="15.75" thickBot="1" x14ac:dyDescent="0.3">
      <c r="A12" s="165"/>
      <c r="B12" s="74" t="s">
        <v>107</v>
      </c>
      <c r="C12" s="3">
        <v>5874</v>
      </c>
      <c r="D12" s="3">
        <v>390</v>
      </c>
      <c r="E12" s="3">
        <v>15050</v>
      </c>
      <c r="F12" s="3">
        <v>2184</v>
      </c>
      <c r="G12" s="65">
        <f t="shared" si="0"/>
        <v>23498</v>
      </c>
    </row>
    <row r="13" spans="1:7" ht="15.75" thickBot="1" x14ac:dyDescent="0.3">
      <c r="A13" s="164" t="s">
        <v>165</v>
      </c>
      <c r="B13" s="74" t="s">
        <v>106</v>
      </c>
      <c r="C13" s="3">
        <v>17947</v>
      </c>
      <c r="D13" s="3" t="s">
        <v>190</v>
      </c>
      <c r="E13" s="3">
        <v>64732</v>
      </c>
      <c r="F13" s="2"/>
      <c r="G13" s="65">
        <f t="shared" si="0"/>
        <v>82679</v>
      </c>
    </row>
    <row r="14" spans="1:7" ht="15.75" thickBot="1" x14ac:dyDescent="0.3">
      <c r="A14" s="165"/>
      <c r="B14" s="74" t="s">
        <v>107</v>
      </c>
      <c r="C14" s="3">
        <v>12981</v>
      </c>
      <c r="D14" s="2"/>
      <c r="E14" s="3">
        <v>38078</v>
      </c>
      <c r="F14" s="3" t="s">
        <v>190</v>
      </c>
      <c r="G14" s="65">
        <f t="shared" si="0"/>
        <v>51059</v>
      </c>
    </row>
    <row r="15" spans="1:7" ht="15.75" thickBot="1" x14ac:dyDescent="0.3">
      <c r="A15" s="164" t="s">
        <v>166</v>
      </c>
      <c r="B15" s="74" t="s">
        <v>106</v>
      </c>
      <c r="C15" s="3">
        <v>32816</v>
      </c>
      <c r="D15" s="3" t="s">
        <v>190</v>
      </c>
      <c r="E15" s="3">
        <v>61061</v>
      </c>
      <c r="F15" s="2"/>
      <c r="G15" s="65">
        <f t="shared" ref="G15:G16" si="1">SUM(C15:F15)</f>
        <v>93877</v>
      </c>
    </row>
    <row r="16" spans="1:7" ht="15.75" thickBot="1" x14ac:dyDescent="0.3">
      <c r="A16" s="165"/>
      <c r="B16" s="74" t="s">
        <v>107</v>
      </c>
      <c r="C16" s="3">
        <v>25534</v>
      </c>
      <c r="D16" s="2"/>
      <c r="E16" s="3">
        <v>49955</v>
      </c>
      <c r="F16" s="2"/>
      <c r="G16" s="65">
        <f t="shared" si="1"/>
        <v>75489</v>
      </c>
    </row>
    <row r="17" spans="1:7" ht="15.75" thickBot="1" x14ac:dyDescent="0.3">
      <c r="A17" s="164" t="s">
        <v>167</v>
      </c>
      <c r="B17" s="74" t="s">
        <v>106</v>
      </c>
      <c r="C17" s="3">
        <v>24144</v>
      </c>
      <c r="D17" s="2"/>
      <c r="E17" s="3">
        <v>29</v>
      </c>
      <c r="F17" s="2"/>
      <c r="G17" s="65">
        <f t="shared" si="0"/>
        <v>24173</v>
      </c>
    </row>
    <row r="18" spans="1:7" ht="15.75" thickBot="1" x14ac:dyDescent="0.3">
      <c r="A18" s="165"/>
      <c r="B18" s="74" t="s">
        <v>107</v>
      </c>
      <c r="C18" s="3">
        <v>13801</v>
      </c>
      <c r="D18" s="2"/>
      <c r="E18" s="3">
        <v>47</v>
      </c>
      <c r="F18" s="2"/>
      <c r="G18" s="66">
        <f t="shared" si="0"/>
        <v>13848</v>
      </c>
    </row>
    <row r="19" spans="1:7" ht="15.75" thickBot="1" x14ac:dyDescent="0.3">
      <c r="A19" s="59" t="s">
        <v>182</v>
      </c>
      <c r="B19" s="68"/>
      <c r="C19" s="60">
        <f>SUM(C5:C18)</f>
        <v>187480</v>
      </c>
      <c r="D19" s="60">
        <f>SUM(D5:D18)</f>
        <v>3305</v>
      </c>
      <c r="E19" s="60">
        <f>SUM(E5:E18)</f>
        <v>430195</v>
      </c>
      <c r="F19" s="62">
        <f>SUM(F5:F18)</f>
        <v>21051</v>
      </c>
      <c r="G19" s="67">
        <f>SUM(G5:G18)</f>
        <v>642031</v>
      </c>
    </row>
    <row r="21" spans="1:7" x14ac:dyDescent="0.25">
      <c r="A21" s="53" t="s">
        <v>177</v>
      </c>
    </row>
  </sheetData>
  <mergeCells count="11">
    <mergeCell ref="A1:G1"/>
    <mergeCell ref="A2:A3"/>
    <mergeCell ref="C2:D2"/>
    <mergeCell ref="E2:F2"/>
    <mergeCell ref="A5:A6"/>
    <mergeCell ref="A11:A12"/>
    <mergeCell ref="A13:A14"/>
    <mergeCell ref="A15:A16"/>
    <mergeCell ref="A17:A18"/>
    <mergeCell ref="A7:A8"/>
    <mergeCell ref="A9:A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1"/>
  <sheetViews>
    <sheetView workbookViewId="0">
      <selection sqref="A1:G1"/>
    </sheetView>
  </sheetViews>
  <sheetFormatPr defaultRowHeight="15" x14ac:dyDescent="0.25"/>
  <cols>
    <col min="1" max="1" width="23.28515625" bestFit="1" customWidth="1"/>
    <col min="2" max="2" width="9.42578125" bestFit="1" customWidth="1"/>
  </cols>
  <sheetData>
    <row r="1" spans="1:7" ht="15.75" thickBot="1" x14ac:dyDescent="0.3">
      <c r="A1" s="168" t="s">
        <v>160</v>
      </c>
      <c r="B1" s="169"/>
      <c r="C1" s="170"/>
      <c r="D1" s="170"/>
      <c r="E1" s="170"/>
      <c r="F1" s="170"/>
      <c r="G1" s="171"/>
    </row>
    <row r="2" spans="1:7" ht="16.5" thickTop="1" thickBot="1" x14ac:dyDescent="0.3">
      <c r="A2" s="167" t="s">
        <v>109</v>
      </c>
      <c r="B2" s="30"/>
      <c r="C2" s="104" t="s">
        <v>48</v>
      </c>
      <c r="D2" s="105"/>
      <c r="E2" s="104" t="s">
        <v>49</v>
      </c>
      <c r="F2" s="151"/>
      <c r="G2" s="70"/>
    </row>
    <row r="3" spans="1:7" ht="15.75" thickBot="1" x14ac:dyDescent="0.3">
      <c r="A3" s="109"/>
      <c r="B3" s="22" t="s">
        <v>155</v>
      </c>
      <c r="C3" s="23" t="s">
        <v>50</v>
      </c>
      <c r="D3" s="23" t="s">
        <v>61</v>
      </c>
      <c r="E3" s="23" t="s">
        <v>50</v>
      </c>
      <c r="F3" s="57" t="s">
        <v>61</v>
      </c>
      <c r="G3" s="64" t="s">
        <v>182</v>
      </c>
    </row>
    <row r="4" spans="1:7" ht="15.75" thickBot="1" x14ac:dyDescent="0.3">
      <c r="A4" s="25" t="s">
        <v>109</v>
      </c>
      <c r="B4" s="25" t="s">
        <v>110</v>
      </c>
      <c r="C4" s="2"/>
      <c r="D4" s="2"/>
      <c r="E4" s="2"/>
      <c r="F4" s="61"/>
      <c r="G4" s="69"/>
    </row>
    <row r="5" spans="1:7" ht="15.75" thickBot="1" x14ac:dyDescent="0.3">
      <c r="A5" s="74" t="s">
        <v>111</v>
      </c>
      <c r="B5" s="74" t="s">
        <v>87</v>
      </c>
      <c r="C5" s="3">
        <v>613</v>
      </c>
      <c r="D5" s="3" t="s">
        <v>190</v>
      </c>
      <c r="E5" s="3">
        <v>1205</v>
      </c>
      <c r="F5" s="3">
        <v>68</v>
      </c>
      <c r="G5" s="65">
        <f>SUM(C5:F5)</f>
        <v>1886</v>
      </c>
    </row>
    <row r="6" spans="1:7" ht="15.75" thickBot="1" x14ac:dyDescent="0.3">
      <c r="A6" s="74" t="s">
        <v>112</v>
      </c>
      <c r="B6" s="74" t="s">
        <v>113</v>
      </c>
      <c r="C6" s="3">
        <v>795</v>
      </c>
      <c r="D6" s="3">
        <v>25</v>
      </c>
      <c r="E6" s="3">
        <v>538</v>
      </c>
      <c r="F6" s="3" t="s">
        <v>190</v>
      </c>
      <c r="G6" s="65">
        <f t="shared" ref="G6:G16" si="0">SUM(C6:F6)</f>
        <v>1358</v>
      </c>
    </row>
    <row r="7" spans="1:7" ht="15.75" thickBot="1" x14ac:dyDescent="0.3">
      <c r="A7" s="74" t="s">
        <v>114</v>
      </c>
      <c r="B7" s="74" t="s">
        <v>115</v>
      </c>
      <c r="C7" s="3">
        <v>144</v>
      </c>
      <c r="D7" s="3" t="s">
        <v>190</v>
      </c>
      <c r="E7" s="3">
        <v>243</v>
      </c>
      <c r="F7" s="3">
        <v>20</v>
      </c>
      <c r="G7" s="65">
        <f t="shared" si="0"/>
        <v>407</v>
      </c>
    </row>
    <row r="8" spans="1:7" ht="15.75" thickBot="1" x14ac:dyDescent="0.3">
      <c r="A8" s="74" t="s">
        <v>116</v>
      </c>
      <c r="B8" s="74" t="s">
        <v>117</v>
      </c>
      <c r="C8" s="3">
        <v>5151</v>
      </c>
      <c r="D8" s="3">
        <v>158</v>
      </c>
      <c r="E8" s="3">
        <v>1955</v>
      </c>
      <c r="F8" s="3">
        <v>91</v>
      </c>
      <c r="G8" s="65">
        <f t="shared" si="0"/>
        <v>7355</v>
      </c>
    </row>
    <row r="9" spans="1:7" ht="15.75" thickBot="1" x14ac:dyDescent="0.3">
      <c r="A9" s="74" t="s">
        <v>118</v>
      </c>
      <c r="B9" s="74" t="s">
        <v>119</v>
      </c>
      <c r="C9" s="3">
        <v>533</v>
      </c>
      <c r="D9" s="3" t="s">
        <v>190</v>
      </c>
      <c r="E9" s="3">
        <v>1478</v>
      </c>
      <c r="F9" s="3">
        <v>92</v>
      </c>
      <c r="G9" s="65">
        <f t="shared" si="0"/>
        <v>2103</v>
      </c>
    </row>
    <row r="10" spans="1:7" ht="15.75" thickBot="1" x14ac:dyDescent="0.3">
      <c r="A10" s="74" t="s">
        <v>120</v>
      </c>
      <c r="B10" s="74" t="s">
        <v>121</v>
      </c>
      <c r="C10" s="3">
        <v>303</v>
      </c>
      <c r="D10" s="3" t="s">
        <v>190</v>
      </c>
      <c r="E10" s="3">
        <v>1130</v>
      </c>
      <c r="F10" s="3">
        <v>70</v>
      </c>
      <c r="G10" s="65">
        <f t="shared" si="0"/>
        <v>1503</v>
      </c>
    </row>
    <row r="11" spans="1:7" ht="15.75" thickBot="1" x14ac:dyDescent="0.3">
      <c r="A11" s="74" t="s">
        <v>122</v>
      </c>
      <c r="B11" s="74" t="s">
        <v>123</v>
      </c>
      <c r="C11" s="3">
        <v>7540</v>
      </c>
      <c r="D11" s="3">
        <v>43</v>
      </c>
      <c r="E11" s="3">
        <v>15820</v>
      </c>
      <c r="F11" s="3">
        <v>913</v>
      </c>
      <c r="G11" s="65">
        <f t="shared" si="0"/>
        <v>24316</v>
      </c>
    </row>
    <row r="12" spans="1:7" ht="15.75" thickBot="1" x14ac:dyDescent="0.3">
      <c r="A12" s="74" t="s">
        <v>124</v>
      </c>
      <c r="B12" s="74" t="s">
        <v>125</v>
      </c>
      <c r="C12" s="3">
        <v>254</v>
      </c>
      <c r="D12" s="3" t="s">
        <v>190</v>
      </c>
      <c r="E12" s="3">
        <v>1519</v>
      </c>
      <c r="F12" s="3">
        <v>66</v>
      </c>
      <c r="G12" s="65">
        <f t="shared" si="0"/>
        <v>1839</v>
      </c>
    </row>
    <row r="13" spans="1:7" ht="15.75" thickBot="1" x14ac:dyDescent="0.3">
      <c r="A13" s="74" t="s">
        <v>126</v>
      </c>
      <c r="B13" s="74" t="s">
        <v>127</v>
      </c>
      <c r="C13" s="3">
        <v>28954</v>
      </c>
      <c r="D13" s="3">
        <v>55</v>
      </c>
      <c r="E13" s="3">
        <v>91690</v>
      </c>
      <c r="F13" s="3">
        <v>1695</v>
      </c>
      <c r="G13" s="65">
        <f t="shared" si="0"/>
        <v>122394</v>
      </c>
    </row>
    <row r="14" spans="1:7" ht="15.75" thickBot="1" x14ac:dyDescent="0.3">
      <c r="A14" s="74" t="s">
        <v>128</v>
      </c>
      <c r="B14" s="74" t="s">
        <v>129</v>
      </c>
      <c r="C14" s="3">
        <v>826</v>
      </c>
      <c r="D14" s="3" t="s">
        <v>190</v>
      </c>
      <c r="E14" s="3">
        <v>3589</v>
      </c>
      <c r="F14" s="3">
        <v>146</v>
      </c>
      <c r="G14" s="65">
        <f t="shared" si="0"/>
        <v>4561</v>
      </c>
    </row>
    <row r="15" spans="1:7" ht="15.75" thickBot="1" x14ac:dyDescent="0.3">
      <c r="A15" s="74" t="s">
        <v>130</v>
      </c>
      <c r="B15" s="74" t="s">
        <v>131</v>
      </c>
      <c r="C15" s="3">
        <v>2452</v>
      </c>
      <c r="D15" s="2"/>
      <c r="E15" s="3" t="s">
        <v>190</v>
      </c>
      <c r="F15" s="3" t="s">
        <v>190</v>
      </c>
      <c r="G15" s="65">
        <f t="shared" si="0"/>
        <v>2452</v>
      </c>
    </row>
    <row r="16" spans="1:7" ht="15.75" thickBot="1" x14ac:dyDescent="0.3">
      <c r="A16" s="74" t="s">
        <v>186</v>
      </c>
      <c r="B16" s="74" t="s">
        <v>187</v>
      </c>
      <c r="C16" s="2"/>
      <c r="D16" s="2"/>
      <c r="E16" s="3" t="s">
        <v>190</v>
      </c>
      <c r="F16" s="2"/>
      <c r="G16" s="65">
        <f t="shared" si="0"/>
        <v>0</v>
      </c>
    </row>
    <row r="17" spans="1:7" ht="15.75" thickBot="1" x14ac:dyDescent="0.3">
      <c r="A17" s="74" t="s">
        <v>132</v>
      </c>
      <c r="B17" s="74" t="s">
        <v>133</v>
      </c>
      <c r="C17" s="3">
        <v>8331</v>
      </c>
      <c r="D17" s="3">
        <v>171</v>
      </c>
      <c r="E17" s="3">
        <v>32578</v>
      </c>
      <c r="F17" s="3">
        <v>1711</v>
      </c>
      <c r="G17" s="65">
        <f>SUM(C17:F17)</f>
        <v>42791</v>
      </c>
    </row>
    <row r="18" spans="1:7" ht="15.75" thickBot="1" x14ac:dyDescent="0.3">
      <c r="A18" s="74" t="s">
        <v>134</v>
      </c>
      <c r="B18" s="74" t="s">
        <v>135</v>
      </c>
      <c r="C18" s="3">
        <v>35806</v>
      </c>
      <c r="D18" s="3">
        <v>1407</v>
      </c>
      <c r="E18" s="3">
        <v>146773</v>
      </c>
      <c r="F18" s="3">
        <v>11576</v>
      </c>
      <c r="G18" s="65">
        <f>SUM(C18:F18)</f>
        <v>195562</v>
      </c>
    </row>
    <row r="19" spans="1:7" ht="15.75" thickBot="1" x14ac:dyDescent="0.3">
      <c r="A19" s="74" t="s">
        <v>136</v>
      </c>
      <c r="B19" s="74" t="s">
        <v>137</v>
      </c>
      <c r="C19" s="3">
        <v>95778</v>
      </c>
      <c r="D19" s="3">
        <v>1424</v>
      </c>
      <c r="E19" s="3">
        <v>131658</v>
      </c>
      <c r="F19" s="3">
        <v>4583</v>
      </c>
      <c r="G19" s="66">
        <f>SUM(C19:F19)</f>
        <v>233443</v>
      </c>
    </row>
    <row r="20" spans="1:7" ht="15.75" thickBot="1" x14ac:dyDescent="0.3">
      <c r="A20" s="59" t="s">
        <v>182</v>
      </c>
      <c r="B20" s="68"/>
      <c r="C20" s="60">
        <f>SUM(C7:C19)</f>
        <v>186072</v>
      </c>
      <c r="D20" s="60">
        <f>SUM(D7:D19)</f>
        <v>3258</v>
      </c>
      <c r="E20" s="60">
        <f>SUM(E7:E19)</f>
        <v>428433</v>
      </c>
      <c r="F20" s="62">
        <f>SUM(F7:F19)</f>
        <v>20963</v>
      </c>
      <c r="G20" s="67">
        <f>SUM(G5:G19)</f>
        <v>641970</v>
      </c>
    </row>
    <row r="21" spans="1:7" x14ac:dyDescent="0.25">
      <c r="A21" s="53" t="s">
        <v>177</v>
      </c>
      <c r="G21" s="17"/>
    </row>
  </sheetData>
  <mergeCells count="4">
    <mergeCell ref="A2:A3"/>
    <mergeCell ref="C2:D2"/>
    <mergeCell ref="E2:F2"/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5"/>
  <sheetViews>
    <sheetView workbookViewId="0">
      <selection activeCell="E9" sqref="E9"/>
    </sheetView>
  </sheetViews>
  <sheetFormatPr defaultRowHeight="15" x14ac:dyDescent="0.25"/>
  <cols>
    <col min="1" max="1" width="20.7109375" customWidth="1"/>
    <col min="2" max="5" width="9.7109375" customWidth="1"/>
  </cols>
  <sheetData>
    <row r="1" spans="1:8" ht="16.5" thickTop="1" thickBot="1" x14ac:dyDescent="0.3">
      <c r="A1" s="100" t="s">
        <v>168</v>
      </c>
      <c r="B1" s="101"/>
      <c r="C1" s="101"/>
      <c r="D1" s="101"/>
      <c r="E1" s="129"/>
      <c r="F1" s="129"/>
      <c r="G1" s="129"/>
      <c r="H1" s="103"/>
    </row>
    <row r="2" spans="1:8" ht="16.5" thickTop="1" thickBot="1" x14ac:dyDescent="0.3">
      <c r="A2" s="108" t="s">
        <v>88</v>
      </c>
      <c r="B2" s="104" t="s">
        <v>48</v>
      </c>
      <c r="C2" s="151"/>
      <c r="D2" s="151"/>
      <c r="E2" s="104" t="s">
        <v>49</v>
      </c>
      <c r="F2" s="151"/>
      <c r="G2" s="151"/>
      <c r="H2" s="63"/>
    </row>
    <row r="3" spans="1:8" s="24" customFormat="1" ht="15.75" thickBot="1" x14ac:dyDescent="0.3">
      <c r="A3" s="108"/>
      <c r="B3" s="146" t="s">
        <v>50</v>
      </c>
      <c r="C3" s="147"/>
      <c r="D3" s="33" t="s">
        <v>61</v>
      </c>
      <c r="E3" s="146" t="s">
        <v>50</v>
      </c>
      <c r="F3" s="147"/>
      <c r="G3" s="33" t="s">
        <v>61</v>
      </c>
      <c r="H3" s="64"/>
    </row>
    <row r="4" spans="1:8" ht="15.75" thickBot="1" x14ac:dyDescent="0.3">
      <c r="A4" s="109"/>
      <c r="B4" s="32" t="s">
        <v>169</v>
      </c>
      <c r="C4" s="32" t="s">
        <v>170</v>
      </c>
      <c r="D4" s="32" t="s">
        <v>169</v>
      </c>
      <c r="E4" s="32" t="s">
        <v>169</v>
      </c>
      <c r="F4" s="32" t="s">
        <v>170</v>
      </c>
      <c r="G4" s="57" t="s">
        <v>169</v>
      </c>
      <c r="H4" s="64" t="s">
        <v>182</v>
      </c>
    </row>
    <row r="5" spans="1:8" ht="15.75" thickBot="1" x14ac:dyDescent="0.3">
      <c r="A5" s="25"/>
      <c r="B5" s="48"/>
      <c r="C5" s="48"/>
      <c r="D5" s="48"/>
      <c r="E5" s="2"/>
      <c r="F5" s="2"/>
      <c r="G5" s="61"/>
      <c r="H5" s="69"/>
    </row>
    <row r="6" spans="1:8" ht="15.75" thickBot="1" x14ac:dyDescent="0.3">
      <c r="A6" s="74" t="s">
        <v>79</v>
      </c>
      <c r="B6" s="3">
        <v>10570</v>
      </c>
      <c r="C6" s="3">
        <v>1717</v>
      </c>
      <c r="D6" s="3">
        <v>704</v>
      </c>
      <c r="E6" s="3">
        <v>23</v>
      </c>
      <c r="F6" s="2"/>
      <c r="G6" s="2"/>
      <c r="H6" s="65">
        <f>SUM(B6:G6)</f>
        <v>13014</v>
      </c>
    </row>
    <row r="7" spans="1:8" ht="15.75" thickBot="1" x14ac:dyDescent="0.3">
      <c r="A7" s="74" t="s">
        <v>89</v>
      </c>
      <c r="B7" s="3">
        <v>4600</v>
      </c>
      <c r="C7" s="3">
        <v>663</v>
      </c>
      <c r="D7" s="3">
        <v>225</v>
      </c>
      <c r="E7" s="3" t="s">
        <v>190</v>
      </c>
      <c r="F7" s="2"/>
      <c r="G7" s="2"/>
      <c r="H7" s="65">
        <f t="shared" ref="H7:H22" si="0">SUM(B7:G7)</f>
        <v>5488</v>
      </c>
    </row>
    <row r="8" spans="1:8" ht="15.75" thickBot="1" x14ac:dyDescent="0.3">
      <c r="A8" s="74" t="s">
        <v>58</v>
      </c>
      <c r="B8" s="3">
        <v>61546</v>
      </c>
      <c r="C8" s="3">
        <v>43585</v>
      </c>
      <c r="D8" s="3">
        <v>485</v>
      </c>
      <c r="E8" s="3">
        <v>371061</v>
      </c>
      <c r="F8" s="3">
        <v>599</v>
      </c>
      <c r="G8" s="3">
        <v>16947</v>
      </c>
      <c r="H8" s="65">
        <f t="shared" si="0"/>
        <v>494223</v>
      </c>
    </row>
    <row r="9" spans="1:8" ht="15.75" thickBot="1" x14ac:dyDescent="0.3">
      <c r="A9" s="74" t="s">
        <v>90</v>
      </c>
      <c r="B9" s="3">
        <v>4129</v>
      </c>
      <c r="C9" s="3">
        <v>495</v>
      </c>
      <c r="D9" s="3">
        <v>279</v>
      </c>
      <c r="E9" s="3" t="s">
        <v>190</v>
      </c>
      <c r="F9" s="2"/>
      <c r="G9" s="2"/>
      <c r="H9" s="65">
        <f t="shared" si="0"/>
        <v>4903</v>
      </c>
    </row>
    <row r="10" spans="1:8" ht="15.75" thickBot="1" x14ac:dyDescent="0.3">
      <c r="A10" s="74" t="s">
        <v>91</v>
      </c>
      <c r="B10" s="3">
        <v>6445</v>
      </c>
      <c r="C10" s="3">
        <v>683</v>
      </c>
      <c r="D10" s="3">
        <v>366</v>
      </c>
      <c r="E10" s="3" t="s">
        <v>190</v>
      </c>
      <c r="F10" s="2"/>
      <c r="G10" s="2"/>
      <c r="H10" s="65">
        <f t="shared" si="0"/>
        <v>7494</v>
      </c>
    </row>
    <row r="11" spans="1:8" ht="15.75" thickBot="1" x14ac:dyDescent="0.3">
      <c r="A11" s="74" t="s">
        <v>92</v>
      </c>
      <c r="B11" s="3">
        <v>100</v>
      </c>
      <c r="C11" s="3">
        <v>24</v>
      </c>
      <c r="D11" s="3" t="s">
        <v>190</v>
      </c>
      <c r="E11" s="3" t="s">
        <v>190</v>
      </c>
      <c r="F11" s="2"/>
      <c r="G11" s="2"/>
      <c r="H11" s="65">
        <f t="shared" si="0"/>
        <v>124</v>
      </c>
    </row>
    <row r="12" spans="1:8" ht="15.75" thickBot="1" x14ac:dyDescent="0.3">
      <c r="A12" s="74" t="s">
        <v>93</v>
      </c>
      <c r="B12" s="3">
        <v>118</v>
      </c>
      <c r="C12" s="3">
        <v>26</v>
      </c>
      <c r="D12" s="3" t="s">
        <v>190</v>
      </c>
      <c r="E12" s="2"/>
      <c r="F12" s="2"/>
      <c r="G12" s="2"/>
      <c r="H12" s="65">
        <f t="shared" si="0"/>
        <v>144</v>
      </c>
    </row>
    <row r="13" spans="1:8" ht="15.75" thickBot="1" x14ac:dyDescent="0.3">
      <c r="A13" s="74" t="s">
        <v>94</v>
      </c>
      <c r="B13" s="3">
        <v>2722</v>
      </c>
      <c r="C13" s="3">
        <v>276</v>
      </c>
      <c r="D13" s="3">
        <v>126</v>
      </c>
      <c r="E13" s="3" t="s">
        <v>190</v>
      </c>
      <c r="F13" s="2"/>
      <c r="G13" s="2"/>
      <c r="H13" s="65">
        <f t="shared" si="0"/>
        <v>3124</v>
      </c>
    </row>
    <row r="14" spans="1:8" ht="15.75" thickBot="1" x14ac:dyDescent="0.3">
      <c r="A14" s="74" t="s">
        <v>95</v>
      </c>
      <c r="B14" s="3">
        <v>852</v>
      </c>
      <c r="C14" s="3">
        <v>86</v>
      </c>
      <c r="D14" s="3">
        <v>32</v>
      </c>
      <c r="E14" s="2"/>
      <c r="F14" s="2"/>
      <c r="G14" s="2"/>
      <c r="H14" s="65">
        <f t="shared" si="0"/>
        <v>970</v>
      </c>
    </row>
    <row r="15" spans="1:8" ht="15.75" thickBot="1" x14ac:dyDescent="0.3">
      <c r="A15" s="74" t="s">
        <v>96</v>
      </c>
      <c r="B15" s="3">
        <v>610</v>
      </c>
      <c r="C15" s="3">
        <v>115</v>
      </c>
      <c r="D15" s="3">
        <v>41</v>
      </c>
      <c r="E15" s="3" t="s">
        <v>190</v>
      </c>
      <c r="F15" s="2"/>
      <c r="G15" s="2"/>
      <c r="H15" s="65">
        <f t="shared" si="0"/>
        <v>766</v>
      </c>
    </row>
    <row r="16" spans="1:8" ht="15.75" thickBot="1" x14ac:dyDescent="0.3">
      <c r="A16" s="74" t="s">
        <v>97</v>
      </c>
      <c r="B16" s="3">
        <v>9780</v>
      </c>
      <c r="C16" s="3">
        <v>1240</v>
      </c>
      <c r="D16" s="3">
        <v>522</v>
      </c>
      <c r="E16" s="3">
        <v>37</v>
      </c>
      <c r="F16" s="2"/>
      <c r="G16" s="2"/>
      <c r="H16" s="65">
        <f t="shared" si="0"/>
        <v>11579</v>
      </c>
    </row>
    <row r="17" spans="1:8" ht="15.75" thickBot="1" x14ac:dyDescent="0.3">
      <c r="A17" s="74" t="s">
        <v>98</v>
      </c>
      <c r="B17" s="3">
        <v>956</v>
      </c>
      <c r="C17" s="3">
        <v>183</v>
      </c>
      <c r="D17" s="3">
        <v>38</v>
      </c>
      <c r="E17" s="3" t="s">
        <v>190</v>
      </c>
      <c r="F17" s="2"/>
      <c r="G17" s="2"/>
      <c r="H17" s="65">
        <f t="shared" si="0"/>
        <v>1177</v>
      </c>
    </row>
    <row r="18" spans="1:8" ht="15.75" thickBot="1" x14ac:dyDescent="0.3">
      <c r="A18" s="74" t="s">
        <v>99</v>
      </c>
      <c r="B18" s="3">
        <v>10395</v>
      </c>
      <c r="C18" s="3">
        <v>1497</v>
      </c>
      <c r="D18" s="3">
        <v>253</v>
      </c>
      <c r="E18" s="3">
        <v>41</v>
      </c>
      <c r="F18" s="2"/>
      <c r="G18" s="3" t="s">
        <v>190</v>
      </c>
      <c r="H18" s="65">
        <f t="shared" si="0"/>
        <v>12186</v>
      </c>
    </row>
    <row r="19" spans="1:8" ht="15.75" thickBot="1" x14ac:dyDescent="0.3">
      <c r="A19" s="74" t="s">
        <v>100</v>
      </c>
      <c r="B19" s="3">
        <v>728</v>
      </c>
      <c r="C19" s="3">
        <v>113</v>
      </c>
      <c r="D19" s="3">
        <v>42</v>
      </c>
      <c r="E19" s="2"/>
      <c r="F19" s="2"/>
      <c r="G19" s="2"/>
      <c r="H19" s="65">
        <f t="shared" si="0"/>
        <v>883</v>
      </c>
    </row>
    <row r="20" spans="1:8" ht="15.75" thickBot="1" x14ac:dyDescent="0.3">
      <c r="A20" s="74" t="s">
        <v>101</v>
      </c>
      <c r="B20" s="3">
        <v>131</v>
      </c>
      <c r="C20" s="3">
        <v>25</v>
      </c>
      <c r="D20" s="3" t="s">
        <v>190</v>
      </c>
      <c r="E20" s="3" t="s">
        <v>190</v>
      </c>
      <c r="F20" s="2"/>
      <c r="G20" s="2"/>
      <c r="H20" s="65">
        <f t="shared" si="0"/>
        <v>156</v>
      </c>
    </row>
    <row r="21" spans="1:8" ht="15.75" thickBot="1" x14ac:dyDescent="0.3">
      <c r="A21" s="74" t="s">
        <v>59</v>
      </c>
      <c r="B21" s="3">
        <v>12411</v>
      </c>
      <c r="C21" s="3">
        <v>9038</v>
      </c>
      <c r="D21" s="3">
        <v>159</v>
      </c>
      <c r="E21" s="3">
        <v>58279</v>
      </c>
      <c r="F21" s="3">
        <v>106</v>
      </c>
      <c r="G21" s="3">
        <v>4102</v>
      </c>
      <c r="H21" s="65">
        <f t="shared" si="0"/>
        <v>84095</v>
      </c>
    </row>
    <row r="22" spans="1:8" ht="15.75" thickBot="1" x14ac:dyDescent="0.3">
      <c r="A22" s="74" t="s">
        <v>102</v>
      </c>
      <c r="B22" s="3">
        <v>1469</v>
      </c>
      <c r="C22" s="3">
        <v>152</v>
      </c>
      <c r="D22" s="3">
        <v>46</v>
      </c>
      <c r="E22" s="3">
        <v>3</v>
      </c>
      <c r="F22" s="2"/>
      <c r="G22" s="3">
        <v>1</v>
      </c>
      <c r="H22" s="66">
        <f t="shared" si="0"/>
        <v>1671</v>
      </c>
    </row>
    <row r="23" spans="1:8" ht="15.75" thickBot="1" x14ac:dyDescent="0.3">
      <c r="A23" s="59" t="s">
        <v>182</v>
      </c>
      <c r="B23" s="60">
        <f t="shared" ref="B23:D23" si="1">SUM(B6:B22)</f>
        <v>127562</v>
      </c>
      <c r="C23" s="60">
        <f t="shared" si="1"/>
        <v>59918</v>
      </c>
      <c r="D23" s="60">
        <f t="shared" si="1"/>
        <v>3318</v>
      </c>
      <c r="E23" s="60">
        <f t="shared" ref="E23:G23" si="2">SUM(E6:E22)</f>
        <v>429444</v>
      </c>
      <c r="F23" s="60">
        <f t="shared" si="2"/>
        <v>705</v>
      </c>
      <c r="G23" s="62">
        <f t="shared" si="2"/>
        <v>21050</v>
      </c>
      <c r="H23" s="67">
        <f>SUM(H6:H22)</f>
        <v>641997</v>
      </c>
    </row>
    <row r="25" spans="1:8" x14ac:dyDescent="0.25">
      <c r="A25" s="53" t="s">
        <v>177</v>
      </c>
    </row>
  </sheetData>
  <mergeCells count="6">
    <mergeCell ref="A1:H1"/>
    <mergeCell ref="A2:A4"/>
    <mergeCell ref="B2:D2"/>
    <mergeCell ref="E2:G2"/>
    <mergeCell ref="B3:C3"/>
    <mergeCell ref="E3:F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4"/>
  <sheetViews>
    <sheetView workbookViewId="0">
      <selection sqref="A1:E1"/>
    </sheetView>
  </sheetViews>
  <sheetFormatPr defaultRowHeight="15" x14ac:dyDescent="0.25"/>
  <cols>
    <col min="1" max="1" width="20.7109375" customWidth="1"/>
  </cols>
  <sheetData>
    <row r="1" spans="1:5" ht="16.5" thickTop="1" thickBot="1" x14ac:dyDescent="0.3">
      <c r="A1" s="100" t="s">
        <v>171</v>
      </c>
      <c r="B1" s="101"/>
      <c r="C1" s="101"/>
      <c r="D1" s="101"/>
      <c r="E1" s="103"/>
    </row>
    <row r="2" spans="1:5" ht="16.5" thickTop="1" thickBot="1" x14ac:dyDescent="0.3">
      <c r="A2" s="108" t="s">
        <v>88</v>
      </c>
      <c r="B2" s="104" t="s">
        <v>50</v>
      </c>
      <c r="C2" s="105"/>
      <c r="D2" s="31" t="s">
        <v>61</v>
      </c>
      <c r="E2" s="63"/>
    </row>
    <row r="3" spans="1:5" ht="15.75" thickBot="1" x14ac:dyDescent="0.3">
      <c r="A3" s="109"/>
      <c r="B3" s="32" t="s">
        <v>172</v>
      </c>
      <c r="C3" s="32" t="s">
        <v>173</v>
      </c>
      <c r="D3" s="57" t="s">
        <v>173</v>
      </c>
      <c r="E3" s="64" t="s">
        <v>182</v>
      </c>
    </row>
    <row r="4" spans="1:5" ht="15.75" thickBot="1" x14ac:dyDescent="0.3">
      <c r="A4" s="25"/>
      <c r="B4" s="2"/>
      <c r="C4" s="2"/>
      <c r="D4" s="61"/>
      <c r="E4" s="69"/>
    </row>
    <row r="5" spans="1:5" ht="15.75" thickBot="1" x14ac:dyDescent="0.3">
      <c r="A5" s="72" t="s">
        <v>79</v>
      </c>
      <c r="B5" s="3">
        <v>2381</v>
      </c>
      <c r="C5" s="3">
        <v>9929</v>
      </c>
      <c r="D5" s="3">
        <v>704</v>
      </c>
      <c r="E5" s="65">
        <f t="shared" ref="E5:E21" si="0">SUM(B5:D5)</f>
        <v>13014</v>
      </c>
    </row>
    <row r="6" spans="1:5" ht="15.75" thickBot="1" x14ac:dyDescent="0.3">
      <c r="A6" s="72" t="s">
        <v>89</v>
      </c>
      <c r="B6" s="3">
        <v>953</v>
      </c>
      <c r="C6" s="3">
        <v>4322</v>
      </c>
      <c r="D6" s="3">
        <v>225</v>
      </c>
      <c r="E6" s="65">
        <f t="shared" si="0"/>
        <v>5500</v>
      </c>
    </row>
    <row r="7" spans="1:5" ht="15.75" thickBot="1" x14ac:dyDescent="0.3">
      <c r="A7" s="72" t="s">
        <v>58</v>
      </c>
      <c r="B7" s="3">
        <v>70466</v>
      </c>
      <c r="C7" s="3">
        <v>406325</v>
      </c>
      <c r="D7" s="3">
        <v>17432</v>
      </c>
      <c r="E7" s="65">
        <f t="shared" si="0"/>
        <v>494223</v>
      </c>
    </row>
    <row r="8" spans="1:5" ht="15.75" thickBot="1" x14ac:dyDescent="0.3">
      <c r="A8" s="72" t="s">
        <v>90</v>
      </c>
      <c r="B8" s="3">
        <v>684</v>
      </c>
      <c r="C8" s="3">
        <v>3952</v>
      </c>
      <c r="D8" s="3">
        <v>279</v>
      </c>
      <c r="E8" s="65">
        <f t="shared" si="0"/>
        <v>4915</v>
      </c>
    </row>
    <row r="9" spans="1:5" ht="15.75" thickBot="1" x14ac:dyDescent="0.3">
      <c r="A9" s="72" t="s">
        <v>91</v>
      </c>
      <c r="B9" s="3">
        <v>951</v>
      </c>
      <c r="C9" s="3">
        <v>6184</v>
      </c>
      <c r="D9" s="3">
        <v>366</v>
      </c>
      <c r="E9" s="65">
        <f t="shared" si="0"/>
        <v>7501</v>
      </c>
    </row>
    <row r="10" spans="1:5" ht="15.75" thickBot="1" x14ac:dyDescent="0.3">
      <c r="A10" s="72" t="s">
        <v>92</v>
      </c>
      <c r="B10" s="3">
        <v>25</v>
      </c>
      <c r="C10" s="3">
        <v>100</v>
      </c>
      <c r="D10" s="3" t="s">
        <v>190</v>
      </c>
      <c r="E10" s="65">
        <f t="shared" si="0"/>
        <v>125</v>
      </c>
    </row>
    <row r="11" spans="1:5" ht="15.75" thickBot="1" x14ac:dyDescent="0.3">
      <c r="A11" s="72" t="s">
        <v>93</v>
      </c>
      <c r="B11" s="3">
        <v>39</v>
      </c>
      <c r="C11" s="3">
        <v>105</v>
      </c>
      <c r="D11" s="3" t="s">
        <v>190</v>
      </c>
      <c r="E11" s="65">
        <f t="shared" si="0"/>
        <v>144</v>
      </c>
    </row>
    <row r="12" spans="1:5" ht="15.75" thickBot="1" x14ac:dyDescent="0.3">
      <c r="A12" s="72" t="s">
        <v>94</v>
      </c>
      <c r="B12" s="3">
        <v>404</v>
      </c>
      <c r="C12" s="3">
        <v>2597</v>
      </c>
      <c r="D12" s="3">
        <v>126</v>
      </c>
      <c r="E12" s="65">
        <f t="shared" si="0"/>
        <v>3127</v>
      </c>
    </row>
    <row r="13" spans="1:5" ht="15.75" thickBot="1" x14ac:dyDescent="0.3">
      <c r="A13" s="72" t="s">
        <v>95</v>
      </c>
      <c r="B13" s="3">
        <v>133</v>
      </c>
      <c r="C13" s="3">
        <v>805</v>
      </c>
      <c r="D13" s="3">
        <v>32</v>
      </c>
      <c r="E13" s="65">
        <f t="shared" si="0"/>
        <v>970</v>
      </c>
    </row>
    <row r="14" spans="1:5" ht="15.75" thickBot="1" x14ac:dyDescent="0.3">
      <c r="A14" s="72" t="s">
        <v>96</v>
      </c>
      <c r="B14" s="3">
        <v>154</v>
      </c>
      <c r="C14" s="3">
        <v>578</v>
      </c>
      <c r="D14" s="3">
        <v>41</v>
      </c>
      <c r="E14" s="65">
        <f t="shared" si="0"/>
        <v>773</v>
      </c>
    </row>
    <row r="15" spans="1:5" ht="15.75" thickBot="1" x14ac:dyDescent="0.3">
      <c r="A15" s="72" t="s">
        <v>97</v>
      </c>
      <c r="B15" s="3">
        <v>1853</v>
      </c>
      <c r="C15" s="3">
        <v>9204</v>
      </c>
      <c r="D15" s="3">
        <v>522</v>
      </c>
      <c r="E15" s="65">
        <f t="shared" si="0"/>
        <v>11579</v>
      </c>
    </row>
    <row r="16" spans="1:5" ht="15.75" thickBot="1" x14ac:dyDescent="0.3">
      <c r="A16" s="72" t="s">
        <v>98</v>
      </c>
      <c r="B16" s="3">
        <v>269</v>
      </c>
      <c r="C16" s="3">
        <v>873</v>
      </c>
      <c r="D16" s="3">
        <v>38</v>
      </c>
      <c r="E16" s="65">
        <f t="shared" si="0"/>
        <v>1180</v>
      </c>
    </row>
    <row r="17" spans="1:5" ht="15.75" thickBot="1" x14ac:dyDescent="0.3">
      <c r="A17" s="72" t="s">
        <v>99</v>
      </c>
      <c r="B17" s="3">
        <v>2235</v>
      </c>
      <c r="C17" s="3">
        <v>9698</v>
      </c>
      <c r="D17" s="3">
        <v>254</v>
      </c>
      <c r="E17" s="65">
        <f t="shared" si="0"/>
        <v>12187</v>
      </c>
    </row>
    <row r="18" spans="1:5" ht="15.75" thickBot="1" x14ac:dyDescent="0.3">
      <c r="A18" s="72" t="s">
        <v>100</v>
      </c>
      <c r="B18" s="3">
        <v>158</v>
      </c>
      <c r="C18" s="3">
        <v>683</v>
      </c>
      <c r="D18" s="3">
        <v>42</v>
      </c>
      <c r="E18" s="65">
        <f t="shared" si="0"/>
        <v>883</v>
      </c>
    </row>
    <row r="19" spans="1:5" ht="15.75" thickBot="1" x14ac:dyDescent="0.3">
      <c r="A19" s="72" t="s">
        <v>101</v>
      </c>
      <c r="B19" s="3">
        <v>32</v>
      </c>
      <c r="C19" s="3">
        <v>125</v>
      </c>
      <c r="D19" s="3" t="s">
        <v>190</v>
      </c>
      <c r="E19" s="65">
        <f t="shared" si="0"/>
        <v>157</v>
      </c>
    </row>
    <row r="20" spans="1:5" ht="15.75" thickBot="1" x14ac:dyDescent="0.3">
      <c r="A20" s="72" t="s">
        <v>59</v>
      </c>
      <c r="B20" s="3">
        <v>13609</v>
      </c>
      <c r="C20" s="3">
        <v>66225</v>
      </c>
      <c r="D20" s="3">
        <v>4262</v>
      </c>
      <c r="E20" s="65">
        <f t="shared" si="0"/>
        <v>84096</v>
      </c>
    </row>
    <row r="21" spans="1:5" ht="15.75" thickBot="1" x14ac:dyDescent="0.3">
      <c r="A21" s="72" t="s">
        <v>102</v>
      </c>
      <c r="B21" s="3">
        <v>262</v>
      </c>
      <c r="C21" s="3">
        <v>1362</v>
      </c>
      <c r="D21" s="3">
        <v>47</v>
      </c>
      <c r="E21" s="66">
        <f t="shared" si="0"/>
        <v>1671</v>
      </c>
    </row>
    <row r="22" spans="1:5" ht="15.75" thickBot="1" x14ac:dyDescent="0.3">
      <c r="A22" s="59" t="s">
        <v>182</v>
      </c>
      <c r="B22" s="60">
        <f t="shared" ref="B22:D22" si="1">SUM(B5:B21)</f>
        <v>94608</v>
      </c>
      <c r="C22" s="60">
        <f t="shared" si="1"/>
        <v>523067</v>
      </c>
      <c r="D22" s="62">
        <f t="shared" si="1"/>
        <v>24370</v>
      </c>
      <c r="E22" s="67">
        <f>SUM(E5:E21)</f>
        <v>642045</v>
      </c>
    </row>
    <row r="24" spans="1:5" x14ac:dyDescent="0.25">
      <c r="A24" s="53" t="s">
        <v>177</v>
      </c>
    </row>
  </sheetData>
  <mergeCells count="3">
    <mergeCell ref="A1:E1"/>
    <mergeCell ref="A2:A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16.7109375" customWidth="1"/>
    <col min="7" max="7" width="9.140625" style="18"/>
    <col min="9" max="9" width="9.7109375" bestFit="1" customWidth="1"/>
  </cols>
  <sheetData>
    <row r="1" spans="1:16" ht="20.100000000000001" customHeight="1" thickTop="1" thickBot="1" x14ac:dyDescent="0.3">
      <c r="A1" s="100" t="s">
        <v>84</v>
      </c>
      <c r="B1" s="101"/>
      <c r="C1" s="101"/>
      <c r="D1" s="101"/>
      <c r="E1" s="101"/>
      <c r="F1" s="102"/>
      <c r="G1" s="103"/>
    </row>
    <row r="2" spans="1:16" ht="16.5" thickTop="1" thickBot="1" x14ac:dyDescent="0.3">
      <c r="A2" s="108" t="s">
        <v>47</v>
      </c>
      <c r="B2" s="104" t="s">
        <v>48</v>
      </c>
      <c r="C2" s="105"/>
      <c r="D2" s="104" t="s">
        <v>49</v>
      </c>
      <c r="E2" s="105"/>
      <c r="F2" s="106" t="s">
        <v>53</v>
      </c>
      <c r="G2" s="106" t="s">
        <v>85</v>
      </c>
    </row>
    <row r="3" spans="1:16" ht="15.75" thickBot="1" x14ac:dyDescent="0.3">
      <c r="A3" s="109"/>
      <c r="B3" s="10" t="s">
        <v>61</v>
      </c>
      <c r="C3" s="5" t="s">
        <v>50</v>
      </c>
      <c r="D3" s="10" t="s">
        <v>61</v>
      </c>
      <c r="E3" s="5" t="s">
        <v>50</v>
      </c>
      <c r="F3" s="107"/>
      <c r="G3" s="107"/>
    </row>
    <row r="4" spans="1:16" s="24" customFormat="1" ht="15.75" thickBot="1" x14ac:dyDescent="0.3">
      <c r="A4" s="72" t="s">
        <v>185</v>
      </c>
      <c r="B4" s="3">
        <v>3328</v>
      </c>
      <c r="C4" s="3">
        <v>187480</v>
      </c>
      <c r="D4" s="3">
        <v>21052</v>
      </c>
      <c r="E4" s="3">
        <v>430195</v>
      </c>
      <c r="F4" s="3">
        <f t="shared" ref="F4:F35" si="0">SUM(B4:E4)</f>
        <v>642055</v>
      </c>
      <c r="G4" s="19">
        <f t="shared" ref="G4:G35" si="1">(D4+E4)/F4</f>
        <v>0.70281673688391177</v>
      </c>
    </row>
    <row r="5" spans="1:16" s="24" customFormat="1" ht="15.75" thickBot="1" x14ac:dyDescent="0.3">
      <c r="A5" s="72" t="s">
        <v>184</v>
      </c>
      <c r="B5" s="3">
        <v>4161</v>
      </c>
      <c r="C5" s="3">
        <v>199240</v>
      </c>
      <c r="D5" s="3">
        <v>19572</v>
      </c>
      <c r="E5" s="3">
        <v>427210</v>
      </c>
      <c r="F5" s="3">
        <f t="shared" si="0"/>
        <v>650183</v>
      </c>
      <c r="G5" s="19">
        <f t="shared" si="1"/>
        <v>0.68716346013353169</v>
      </c>
    </row>
    <row r="6" spans="1:16" s="24" customFormat="1" ht="15.75" thickBot="1" x14ac:dyDescent="0.3">
      <c r="A6" s="72" t="s">
        <v>181</v>
      </c>
      <c r="B6" s="3">
        <v>3388</v>
      </c>
      <c r="C6" s="3">
        <v>198938</v>
      </c>
      <c r="D6" s="3">
        <v>21064</v>
      </c>
      <c r="E6" s="3">
        <v>428218</v>
      </c>
      <c r="F6" s="3">
        <f t="shared" si="0"/>
        <v>651608</v>
      </c>
      <c r="G6" s="19">
        <f t="shared" si="1"/>
        <v>0.68949736651483717</v>
      </c>
      <c r="H6" s="17"/>
    </row>
    <row r="7" spans="1:16" ht="15" customHeight="1" thickBot="1" x14ac:dyDescent="0.3">
      <c r="A7" s="72" t="s">
        <v>180</v>
      </c>
      <c r="B7" s="3">
        <v>3419</v>
      </c>
      <c r="C7" s="3">
        <v>199623</v>
      </c>
      <c r="D7" s="3">
        <v>20455</v>
      </c>
      <c r="E7" s="3">
        <v>426916</v>
      </c>
      <c r="F7" s="3">
        <f t="shared" si="0"/>
        <v>650413</v>
      </c>
      <c r="G7" s="19">
        <f t="shared" si="1"/>
        <v>0.68782604283739712</v>
      </c>
    </row>
    <row r="8" spans="1:16" ht="15" customHeight="1" thickBot="1" x14ac:dyDescent="0.3">
      <c r="A8" s="72" t="s">
        <v>161</v>
      </c>
      <c r="B8" s="3">
        <v>3895</v>
      </c>
      <c r="C8" s="3">
        <v>204535</v>
      </c>
      <c r="D8" s="3">
        <v>18585</v>
      </c>
      <c r="E8" s="3">
        <v>424865</v>
      </c>
      <c r="F8" s="3">
        <f t="shared" si="0"/>
        <v>651880</v>
      </c>
      <c r="G8" s="19">
        <f t="shared" si="1"/>
        <v>0.68026323863287719</v>
      </c>
    </row>
    <row r="9" spans="1:16" ht="15" customHeight="1" thickBot="1" x14ac:dyDescent="0.3">
      <c r="A9" s="72" t="s">
        <v>156</v>
      </c>
      <c r="B9" s="3">
        <v>3183</v>
      </c>
      <c r="C9" s="3">
        <v>203913</v>
      </c>
      <c r="D9" s="3">
        <v>20166</v>
      </c>
      <c r="E9" s="3">
        <v>423405</v>
      </c>
      <c r="F9" s="3">
        <f t="shared" si="0"/>
        <v>650667</v>
      </c>
      <c r="G9" s="19">
        <f t="shared" si="1"/>
        <v>0.681717376169377</v>
      </c>
    </row>
    <row r="10" spans="1:16" ht="15" customHeight="1" thickBot="1" x14ac:dyDescent="0.3">
      <c r="A10" s="72" t="s">
        <v>153</v>
      </c>
      <c r="B10" s="3">
        <v>3053</v>
      </c>
      <c r="C10" s="3">
        <v>202790</v>
      </c>
      <c r="D10" s="3">
        <v>19194</v>
      </c>
      <c r="E10" s="3">
        <v>421590</v>
      </c>
      <c r="F10" s="3">
        <f t="shared" si="0"/>
        <v>646627</v>
      </c>
      <c r="G10" s="19">
        <f t="shared" si="1"/>
        <v>0.68166655583512592</v>
      </c>
    </row>
    <row r="11" spans="1:16" s="24" customFormat="1" ht="15" customHeight="1" thickBot="1" x14ac:dyDescent="0.3">
      <c r="A11" s="72" t="s">
        <v>74</v>
      </c>
      <c r="B11" s="3">
        <v>3081</v>
      </c>
      <c r="C11" s="3">
        <v>203629</v>
      </c>
      <c r="D11" s="3">
        <v>19863</v>
      </c>
      <c r="E11" s="3">
        <v>415008</v>
      </c>
      <c r="F11" s="3">
        <f t="shared" si="0"/>
        <v>641581</v>
      </c>
      <c r="G11" s="19">
        <f t="shared" si="1"/>
        <v>0.67781153120182802</v>
      </c>
    </row>
    <row r="12" spans="1:16" s="24" customFormat="1" ht="15" customHeight="1" thickBot="1" x14ac:dyDescent="0.3">
      <c r="A12" s="72" t="s">
        <v>60</v>
      </c>
      <c r="B12" s="3">
        <v>3212</v>
      </c>
      <c r="C12" s="3">
        <v>196206</v>
      </c>
      <c r="D12" s="3">
        <v>19528</v>
      </c>
      <c r="E12" s="3">
        <v>414903</v>
      </c>
      <c r="F12" s="3">
        <f t="shared" si="0"/>
        <v>633849</v>
      </c>
      <c r="G12" s="19">
        <f t="shared" si="1"/>
        <v>0.68538563601110047</v>
      </c>
    </row>
    <row r="13" spans="1:16" s="24" customFormat="1" ht="15" customHeight="1" thickBot="1" x14ac:dyDescent="0.3">
      <c r="A13" s="72" t="s">
        <v>2</v>
      </c>
      <c r="B13" s="3">
        <v>3024</v>
      </c>
      <c r="C13" s="3">
        <v>192725</v>
      </c>
      <c r="D13" s="3">
        <v>19371</v>
      </c>
      <c r="E13" s="3">
        <v>412504</v>
      </c>
      <c r="F13" s="3">
        <f t="shared" si="0"/>
        <v>627624</v>
      </c>
      <c r="G13" s="19">
        <f t="shared" si="1"/>
        <v>0.68811103463220014</v>
      </c>
    </row>
    <row r="14" spans="1:16" s="24" customFormat="1" ht="15" customHeight="1" thickTop="1" thickBot="1" x14ac:dyDescent="0.3">
      <c r="A14" s="72" t="s">
        <v>3</v>
      </c>
      <c r="B14" s="3">
        <v>3131</v>
      </c>
      <c r="C14" s="3">
        <v>196890</v>
      </c>
      <c r="D14" s="3">
        <v>17987</v>
      </c>
      <c r="E14" s="3">
        <v>403383</v>
      </c>
      <c r="F14" s="3">
        <f t="shared" si="0"/>
        <v>621391</v>
      </c>
      <c r="G14" s="19">
        <f t="shared" si="1"/>
        <v>0.67810766490019969</v>
      </c>
      <c r="J14" s="76" t="s">
        <v>158</v>
      </c>
      <c r="K14" s="77"/>
      <c r="L14" s="77"/>
      <c r="M14" s="77"/>
      <c r="N14" s="77"/>
      <c r="O14" s="77"/>
      <c r="P14" s="78"/>
    </row>
    <row r="15" spans="1:16" s="24" customFormat="1" ht="15" customHeight="1" thickBot="1" x14ac:dyDescent="0.3">
      <c r="A15" s="72" t="s">
        <v>4</v>
      </c>
      <c r="B15" s="3">
        <v>2849</v>
      </c>
      <c r="C15" s="3">
        <v>196561</v>
      </c>
      <c r="D15" s="3">
        <v>18569</v>
      </c>
      <c r="E15" s="3">
        <v>396330</v>
      </c>
      <c r="F15" s="3">
        <f t="shared" si="0"/>
        <v>614309</v>
      </c>
      <c r="G15" s="19">
        <f t="shared" si="1"/>
        <v>0.67539137469905208</v>
      </c>
      <c r="J15" s="79"/>
      <c r="K15" s="80"/>
      <c r="L15" s="80"/>
      <c r="M15" s="80"/>
      <c r="N15" s="80"/>
      <c r="O15" s="80"/>
      <c r="P15" s="81"/>
    </row>
    <row r="16" spans="1:16" s="24" customFormat="1" ht="15" customHeight="1" thickBot="1" x14ac:dyDescent="0.3">
      <c r="A16" s="72" t="s">
        <v>5</v>
      </c>
      <c r="B16" s="3">
        <v>2930</v>
      </c>
      <c r="C16" s="3">
        <v>198149</v>
      </c>
      <c r="D16" s="3">
        <v>18123</v>
      </c>
      <c r="E16" s="3">
        <v>390160</v>
      </c>
      <c r="F16" s="3">
        <f t="shared" si="0"/>
        <v>609362</v>
      </c>
      <c r="G16" s="19">
        <f t="shared" si="1"/>
        <v>0.67001716549440238</v>
      </c>
      <c r="J16" s="79"/>
      <c r="K16" s="80"/>
      <c r="L16" s="80"/>
      <c r="M16" s="80"/>
      <c r="N16" s="80"/>
      <c r="O16" s="80"/>
      <c r="P16" s="81"/>
    </row>
    <row r="17" spans="1:16" ht="15" customHeight="1" thickBot="1" x14ac:dyDescent="0.3">
      <c r="A17" s="72" t="s">
        <v>6</v>
      </c>
      <c r="B17" s="3">
        <v>3046</v>
      </c>
      <c r="C17" s="3">
        <v>197864</v>
      </c>
      <c r="D17" s="3">
        <v>18084</v>
      </c>
      <c r="E17" s="3">
        <v>386002</v>
      </c>
      <c r="F17" s="3">
        <f t="shared" si="0"/>
        <v>604996</v>
      </c>
      <c r="G17" s="19">
        <f t="shared" si="1"/>
        <v>0.66791515976965132</v>
      </c>
      <c r="J17" s="82"/>
      <c r="K17" s="83"/>
      <c r="L17" s="83"/>
      <c r="M17" s="83"/>
      <c r="N17" s="83"/>
      <c r="O17" s="83"/>
      <c r="P17" s="84"/>
    </row>
    <row r="18" spans="1:16" ht="15" customHeight="1" thickBot="1" x14ac:dyDescent="0.3">
      <c r="A18" s="72" t="s">
        <v>7</v>
      </c>
      <c r="B18" s="3">
        <v>2899</v>
      </c>
      <c r="C18" s="3">
        <v>200709</v>
      </c>
      <c r="D18" s="3">
        <v>18393</v>
      </c>
      <c r="E18" s="3">
        <v>382143</v>
      </c>
      <c r="F18" s="3">
        <f t="shared" si="0"/>
        <v>604144</v>
      </c>
      <c r="G18" s="19">
        <f t="shared" si="1"/>
        <v>0.66298101114965968</v>
      </c>
    </row>
    <row r="19" spans="1:16" ht="15" customHeight="1" thickTop="1" thickBot="1" x14ac:dyDescent="0.3">
      <c r="A19" s="72" t="s">
        <v>8</v>
      </c>
      <c r="B19" s="3">
        <v>2938</v>
      </c>
      <c r="C19" s="3">
        <v>214230</v>
      </c>
      <c r="D19" s="3">
        <v>17206</v>
      </c>
      <c r="E19" s="3">
        <v>369976</v>
      </c>
      <c r="F19" s="3">
        <f t="shared" si="0"/>
        <v>604350</v>
      </c>
      <c r="G19" s="19">
        <f t="shared" si="1"/>
        <v>0.6406585587821626</v>
      </c>
      <c r="J19" s="76" t="s">
        <v>159</v>
      </c>
      <c r="K19" s="77"/>
      <c r="L19" s="77"/>
      <c r="M19" s="77"/>
      <c r="N19" s="77"/>
      <c r="O19" s="77"/>
      <c r="P19" s="78"/>
    </row>
    <row r="20" spans="1:16" ht="15" customHeight="1" thickBot="1" x14ac:dyDescent="0.3">
      <c r="A20" s="72" t="s">
        <v>9</v>
      </c>
      <c r="B20" s="3">
        <v>3413</v>
      </c>
      <c r="C20" s="3">
        <v>223767</v>
      </c>
      <c r="D20" s="3">
        <v>16632</v>
      </c>
      <c r="E20" s="3">
        <v>362452</v>
      </c>
      <c r="F20" s="3">
        <f t="shared" si="0"/>
        <v>606264</v>
      </c>
      <c r="G20" s="19">
        <f t="shared" si="1"/>
        <v>0.62527875644933562</v>
      </c>
      <c r="J20" s="79"/>
      <c r="K20" s="80"/>
      <c r="L20" s="80"/>
      <c r="M20" s="80"/>
      <c r="N20" s="80"/>
      <c r="O20" s="80"/>
      <c r="P20" s="81"/>
    </row>
    <row r="21" spans="1:16" ht="15" customHeight="1" thickBot="1" x14ac:dyDescent="0.3">
      <c r="A21" s="72" t="s">
        <v>10</v>
      </c>
      <c r="B21" s="3">
        <v>3220</v>
      </c>
      <c r="C21" s="3">
        <v>216005</v>
      </c>
      <c r="D21" s="3">
        <v>17509</v>
      </c>
      <c r="E21" s="3">
        <v>368592</v>
      </c>
      <c r="F21" s="3">
        <f t="shared" si="0"/>
        <v>605326</v>
      </c>
      <c r="G21" s="19">
        <f t="shared" si="1"/>
        <v>0.63783977559199501</v>
      </c>
      <c r="J21" s="79"/>
      <c r="K21" s="80"/>
      <c r="L21" s="80"/>
      <c r="M21" s="80"/>
      <c r="N21" s="80"/>
      <c r="O21" s="80"/>
      <c r="P21" s="81"/>
    </row>
    <row r="22" spans="1:16" ht="15" customHeight="1" thickBot="1" x14ac:dyDescent="0.3">
      <c r="A22" s="72" t="s">
        <v>11</v>
      </c>
      <c r="B22" s="3">
        <v>3165</v>
      </c>
      <c r="C22" s="3">
        <v>203636</v>
      </c>
      <c r="D22" s="3">
        <v>18704</v>
      </c>
      <c r="E22" s="3">
        <v>375949</v>
      </c>
      <c r="F22" s="3">
        <f t="shared" si="0"/>
        <v>601454</v>
      </c>
      <c r="G22" s="19">
        <f t="shared" si="1"/>
        <v>0.65616489374083475</v>
      </c>
      <c r="I22" s="21"/>
      <c r="J22" s="82"/>
      <c r="K22" s="83"/>
      <c r="L22" s="83"/>
      <c r="M22" s="83"/>
      <c r="N22" s="83"/>
      <c r="O22" s="83"/>
      <c r="P22" s="84"/>
    </row>
    <row r="23" spans="1:16" ht="15" customHeight="1" thickBot="1" x14ac:dyDescent="0.3">
      <c r="A23" s="72" t="s">
        <v>12</v>
      </c>
      <c r="B23" s="3">
        <v>3233</v>
      </c>
      <c r="C23" s="3">
        <v>196294</v>
      </c>
      <c r="D23" s="3">
        <v>20736</v>
      </c>
      <c r="E23" s="3">
        <v>380012</v>
      </c>
      <c r="F23" s="3">
        <f t="shared" si="0"/>
        <v>600275</v>
      </c>
      <c r="G23" s="19">
        <f t="shared" si="1"/>
        <v>0.66760734663279331</v>
      </c>
      <c r="I23" s="21"/>
    </row>
    <row r="24" spans="1:16" ht="15" customHeight="1" thickBot="1" x14ac:dyDescent="0.3">
      <c r="A24" s="72" t="s">
        <v>13</v>
      </c>
      <c r="B24" s="3">
        <v>3324</v>
      </c>
      <c r="C24" s="3">
        <v>185617</v>
      </c>
      <c r="D24" s="3">
        <v>21362</v>
      </c>
      <c r="E24" s="3">
        <v>385217</v>
      </c>
      <c r="F24" s="3">
        <f t="shared" si="0"/>
        <v>595520</v>
      </c>
      <c r="G24" s="19">
        <f t="shared" si="1"/>
        <v>0.68272937936593225</v>
      </c>
      <c r="J24" s="53" t="s">
        <v>177</v>
      </c>
    </row>
    <row r="25" spans="1:16" ht="15" customHeight="1" thickBot="1" x14ac:dyDescent="0.3">
      <c r="A25" s="72" t="s">
        <v>14</v>
      </c>
      <c r="B25" s="3">
        <v>3451</v>
      </c>
      <c r="C25" s="3">
        <v>186475</v>
      </c>
      <c r="D25" s="3">
        <v>21236</v>
      </c>
      <c r="E25" s="3">
        <v>387484</v>
      </c>
      <c r="F25" s="3">
        <f t="shared" si="0"/>
        <v>598646</v>
      </c>
      <c r="G25" s="19">
        <f t="shared" si="1"/>
        <v>0.68274071822078486</v>
      </c>
    </row>
    <row r="26" spans="1:16" ht="15" customHeight="1" thickBot="1" x14ac:dyDescent="0.3">
      <c r="A26" s="72" t="s">
        <v>15</v>
      </c>
      <c r="B26" s="3">
        <v>3775</v>
      </c>
      <c r="C26" s="3">
        <v>184202</v>
      </c>
      <c r="D26" s="3">
        <v>20437</v>
      </c>
      <c r="E26" s="3">
        <v>382258</v>
      </c>
      <c r="F26" s="3">
        <f t="shared" si="0"/>
        <v>590672</v>
      </c>
      <c r="G26" s="19">
        <f t="shared" si="1"/>
        <v>0.68175738819514042</v>
      </c>
    </row>
    <row r="27" spans="1:16" ht="15" customHeight="1" thickBot="1" x14ac:dyDescent="0.3">
      <c r="A27" s="72" t="s">
        <v>16</v>
      </c>
      <c r="B27" s="3">
        <v>3568</v>
      </c>
      <c r="C27" s="3">
        <v>184821</v>
      </c>
      <c r="D27" s="3">
        <v>22449</v>
      </c>
      <c r="E27" s="3">
        <v>372157</v>
      </c>
      <c r="F27" s="3">
        <f t="shared" si="0"/>
        <v>582995</v>
      </c>
      <c r="G27" s="19">
        <f t="shared" si="1"/>
        <v>0.67686000737570651</v>
      </c>
    </row>
    <row r="28" spans="1:16" ht="15" customHeight="1" thickBot="1" x14ac:dyDescent="0.3">
      <c r="A28" s="72" t="s">
        <v>17</v>
      </c>
      <c r="B28" s="3">
        <v>3379</v>
      </c>
      <c r="C28" s="3">
        <v>196532</v>
      </c>
      <c r="D28" s="3">
        <v>20623</v>
      </c>
      <c r="E28" s="3">
        <v>348550</v>
      </c>
      <c r="F28" s="3">
        <f t="shared" si="0"/>
        <v>569084</v>
      </c>
      <c r="G28" s="19">
        <f t="shared" si="1"/>
        <v>0.64871442528695233</v>
      </c>
      <c r="I28" s="21"/>
    </row>
    <row r="29" spans="1:16" ht="15" customHeight="1" thickBot="1" x14ac:dyDescent="0.3">
      <c r="A29" s="72" t="s">
        <v>18</v>
      </c>
      <c r="B29" s="3">
        <v>3219</v>
      </c>
      <c r="C29" s="3">
        <v>208002</v>
      </c>
      <c r="D29" s="3">
        <v>20333</v>
      </c>
      <c r="E29" s="3">
        <v>322987</v>
      </c>
      <c r="F29" s="3">
        <f t="shared" si="0"/>
        <v>554541</v>
      </c>
      <c r="G29" s="19">
        <f t="shared" si="1"/>
        <v>0.61910661249573973</v>
      </c>
      <c r="I29" s="21"/>
    </row>
    <row r="30" spans="1:16" ht="15" customHeight="1" thickBot="1" x14ac:dyDescent="0.3">
      <c r="A30" s="72" t="s">
        <v>19</v>
      </c>
      <c r="B30" s="3">
        <v>3093</v>
      </c>
      <c r="C30" s="3">
        <v>216337</v>
      </c>
      <c r="D30" s="3">
        <v>19249</v>
      </c>
      <c r="E30" s="3">
        <v>300764</v>
      </c>
      <c r="F30" s="3">
        <f t="shared" si="0"/>
        <v>539443</v>
      </c>
      <c r="G30" s="19">
        <f t="shared" si="1"/>
        <v>0.5932285709518893</v>
      </c>
    </row>
    <row r="31" spans="1:16" ht="15" customHeight="1" thickBot="1" x14ac:dyDescent="0.3">
      <c r="A31" s="72" t="s">
        <v>20</v>
      </c>
      <c r="B31" s="3">
        <v>2858</v>
      </c>
      <c r="C31" s="3">
        <v>232103</v>
      </c>
      <c r="D31" s="3">
        <v>18314</v>
      </c>
      <c r="E31" s="3">
        <v>269038</v>
      </c>
      <c r="F31" s="3">
        <f t="shared" si="0"/>
        <v>522313</v>
      </c>
      <c r="G31" s="19">
        <f t="shared" si="1"/>
        <v>0.55015287768062449</v>
      </c>
    </row>
    <row r="32" spans="1:16" ht="15" customHeight="1" thickBot="1" x14ac:dyDescent="0.3">
      <c r="A32" s="72" t="s">
        <v>21</v>
      </c>
      <c r="B32" s="3">
        <v>2833</v>
      </c>
      <c r="C32" s="3">
        <v>231572</v>
      </c>
      <c r="D32" s="3">
        <v>17846</v>
      </c>
      <c r="E32" s="3">
        <v>246720</v>
      </c>
      <c r="F32" s="3">
        <f t="shared" si="0"/>
        <v>498971</v>
      </c>
      <c r="G32" s="19">
        <f t="shared" si="1"/>
        <v>0.53022319934425044</v>
      </c>
    </row>
    <row r="33" spans="1:9" ht="15" customHeight="1" thickBot="1" x14ac:dyDescent="0.3">
      <c r="A33" s="72" t="s">
        <v>22</v>
      </c>
      <c r="B33" s="3">
        <v>2899</v>
      </c>
      <c r="C33" s="3">
        <v>210828</v>
      </c>
      <c r="D33" s="3">
        <v>17812</v>
      </c>
      <c r="E33" s="3">
        <v>227866</v>
      </c>
      <c r="F33" s="3">
        <f t="shared" si="0"/>
        <v>459405</v>
      </c>
      <c r="G33" s="19">
        <f t="shared" si="1"/>
        <v>0.5347743276629553</v>
      </c>
    </row>
    <row r="34" spans="1:9" ht="15" customHeight="1" thickBot="1" x14ac:dyDescent="0.3">
      <c r="A34" s="72" t="s">
        <v>23</v>
      </c>
      <c r="B34" s="3">
        <v>2969</v>
      </c>
      <c r="C34" s="3">
        <v>196103</v>
      </c>
      <c r="D34" s="3">
        <v>18200</v>
      </c>
      <c r="E34" s="3">
        <v>209307</v>
      </c>
      <c r="F34" s="3">
        <f t="shared" si="0"/>
        <v>426579</v>
      </c>
      <c r="G34" s="19">
        <f t="shared" si="1"/>
        <v>0.53332911371633396</v>
      </c>
      <c r="I34" s="21"/>
    </row>
    <row r="35" spans="1:9" ht="15" customHeight="1" thickBot="1" x14ac:dyDescent="0.3">
      <c r="A35" s="72" t="s">
        <v>24</v>
      </c>
      <c r="B35" s="3">
        <v>3005</v>
      </c>
      <c r="C35" s="3">
        <v>142467</v>
      </c>
      <c r="D35" s="3">
        <v>19002</v>
      </c>
      <c r="E35" s="3">
        <v>197204</v>
      </c>
      <c r="F35" s="3">
        <f t="shared" si="0"/>
        <v>361678</v>
      </c>
      <c r="G35" s="19">
        <f t="shared" si="1"/>
        <v>0.59778587583430565</v>
      </c>
      <c r="I35" s="21"/>
    </row>
    <row r="36" spans="1:9" ht="15" customHeight="1" thickBot="1" x14ac:dyDescent="0.3">
      <c r="A36" s="72" t="s">
        <v>25</v>
      </c>
      <c r="B36" s="3">
        <v>3090</v>
      </c>
      <c r="C36" s="3">
        <v>137439</v>
      </c>
      <c r="D36" s="3">
        <v>19338</v>
      </c>
      <c r="E36" s="3">
        <v>193643</v>
      </c>
      <c r="F36" s="3">
        <f t="shared" ref="F36:F55" si="2">SUM(B36:E36)</f>
        <v>353510</v>
      </c>
      <c r="G36" s="19">
        <f t="shared" ref="G36:G55" si="3">(D36+E36)/F36</f>
        <v>0.60247517750558688</v>
      </c>
    </row>
    <row r="37" spans="1:9" ht="15" customHeight="1" thickBot="1" x14ac:dyDescent="0.3">
      <c r="A37" s="72" t="s">
        <v>26</v>
      </c>
      <c r="B37" s="3">
        <v>2763</v>
      </c>
      <c r="C37" s="3">
        <v>148214</v>
      </c>
      <c r="D37" s="3">
        <v>18647</v>
      </c>
      <c r="E37" s="3">
        <v>180738</v>
      </c>
      <c r="F37" s="3">
        <f t="shared" si="2"/>
        <v>350362</v>
      </c>
      <c r="G37" s="19">
        <f t="shared" si="3"/>
        <v>0.56908283432564033</v>
      </c>
    </row>
    <row r="38" spans="1:9" ht="15" customHeight="1" thickBot="1" x14ac:dyDescent="0.3">
      <c r="A38" s="72" t="s">
        <v>27</v>
      </c>
      <c r="B38" s="3">
        <v>2693</v>
      </c>
      <c r="C38" s="3">
        <v>150859</v>
      </c>
      <c r="D38" s="3">
        <v>18594</v>
      </c>
      <c r="E38" s="3">
        <v>178627</v>
      </c>
      <c r="F38" s="3">
        <f t="shared" si="2"/>
        <v>350773</v>
      </c>
      <c r="G38" s="19">
        <f t="shared" si="3"/>
        <v>0.56224680918998893</v>
      </c>
    </row>
    <row r="39" spans="1:9" ht="15" customHeight="1" thickBot="1" x14ac:dyDescent="0.3">
      <c r="A39" s="72" t="s">
        <v>28</v>
      </c>
      <c r="B39" s="3">
        <v>2712</v>
      </c>
      <c r="C39" s="3">
        <v>150233</v>
      </c>
      <c r="D39" s="3">
        <v>18712</v>
      </c>
      <c r="E39" s="3">
        <v>180530</v>
      </c>
      <c r="F39" s="3">
        <f t="shared" si="2"/>
        <v>352187</v>
      </c>
      <c r="G39" s="19">
        <f t="shared" si="3"/>
        <v>0.56572786616201054</v>
      </c>
    </row>
    <row r="40" spans="1:9" ht="15" customHeight="1" thickBot="1" x14ac:dyDescent="0.3">
      <c r="A40" s="72" t="s">
        <v>29</v>
      </c>
      <c r="B40" s="3">
        <v>2715</v>
      </c>
      <c r="C40" s="3">
        <v>148411</v>
      </c>
      <c r="D40" s="3">
        <v>18584</v>
      </c>
      <c r="E40" s="3">
        <v>180470</v>
      </c>
      <c r="F40" s="3">
        <f t="shared" si="2"/>
        <v>350180</v>
      </c>
      <c r="G40" s="19">
        <f t="shared" si="3"/>
        <v>0.56843337712033815</v>
      </c>
    </row>
    <row r="41" spans="1:9" ht="15" customHeight="1" thickBot="1" x14ac:dyDescent="0.3">
      <c r="A41" s="72" t="s">
        <v>30</v>
      </c>
      <c r="B41" s="3">
        <v>2736</v>
      </c>
      <c r="C41" s="3">
        <v>146807</v>
      </c>
      <c r="D41" s="3">
        <v>18539</v>
      </c>
      <c r="E41" s="3">
        <v>174922</v>
      </c>
      <c r="F41" s="3">
        <f t="shared" si="2"/>
        <v>343004</v>
      </c>
      <c r="G41" s="19">
        <f t="shared" si="3"/>
        <v>0.56401966157829064</v>
      </c>
    </row>
    <row r="42" spans="1:9" ht="15" customHeight="1" thickBot="1" x14ac:dyDescent="0.3">
      <c r="A42" s="72" t="s">
        <v>31</v>
      </c>
      <c r="B42" s="3">
        <v>2782</v>
      </c>
      <c r="C42" s="3">
        <v>146768</v>
      </c>
      <c r="D42" s="3">
        <v>18587</v>
      </c>
      <c r="E42" s="3">
        <v>174032</v>
      </c>
      <c r="F42" s="3">
        <f t="shared" si="2"/>
        <v>342169</v>
      </c>
      <c r="G42" s="19">
        <f t="shared" si="3"/>
        <v>0.56293527467421067</v>
      </c>
    </row>
    <row r="43" spans="1:9" ht="15" customHeight="1" thickBot="1" x14ac:dyDescent="0.3">
      <c r="A43" s="72" t="s">
        <v>32</v>
      </c>
      <c r="B43" s="3">
        <v>2807</v>
      </c>
      <c r="C43" s="3">
        <v>146442</v>
      </c>
      <c r="D43" s="3">
        <v>18598</v>
      </c>
      <c r="E43" s="3">
        <v>173573</v>
      </c>
      <c r="F43" s="3">
        <f t="shared" si="2"/>
        <v>341420</v>
      </c>
      <c r="G43" s="19">
        <f t="shared" si="3"/>
        <v>0.56285806338234434</v>
      </c>
    </row>
    <row r="44" spans="1:9" ht="15" customHeight="1" thickBot="1" x14ac:dyDescent="0.3">
      <c r="A44" s="72" t="s">
        <v>33</v>
      </c>
      <c r="B44" s="3">
        <v>2786</v>
      </c>
      <c r="C44" s="3">
        <v>144215</v>
      </c>
      <c r="D44" s="3">
        <v>18425</v>
      </c>
      <c r="E44" s="3">
        <v>174011</v>
      </c>
      <c r="F44" s="3">
        <f t="shared" si="2"/>
        <v>339437</v>
      </c>
      <c r="G44" s="19">
        <f t="shared" si="3"/>
        <v>0.5669269997083406</v>
      </c>
    </row>
    <row r="45" spans="1:9" ht="15" customHeight="1" thickBot="1" x14ac:dyDescent="0.3">
      <c r="A45" s="72" t="s">
        <v>34</v>
      </c>
      <c r="B45" s="3">
        <v>2796</v>
      </c>
      <c r="C45" s="3">
        <v>142996</v>
      </c>
      <c r="D45" s="3">
        <v>18444</v>
      </c>
      <c r="E45" s="3">
        <v>173531</v>
      </c>
      <c r="F45" s="3">
        <f t="shared" si="2"/>
        <v>337767</v>
      </c>
      <c r="G45" s="19">
        <f t="shared" si="3"/>
        <v>0.56836517480985416</v>
      </c>
    </row>
    <row r="46" spans="1:9" ht="15" customHeight="1" thickBot="1" x14ac:dyDescent="0.3">
      <c r="A46" s="72" t="s">
        <v>35</v>
      </c>
      <c r="B46" s="3">
        <v>2768</v>
      </c>
      <c r="C46" s="3">
        <v>144194</v>
      </c>
      <c r="D46" s="3">
        <v>18333</v>
      </c>
      <c r="E46" s="3">
        <v>172642</v>
      </c>
      <c r="F46" s="3">
        <f t="shared" si="2"/>
        <v>337937</v>
      </c>
      <c r="G46" s="19">
        <f t="shared" si="3"/>
        <v>0.56512012594063388</v>
      </c>
    </row>
    <row r="47" spans="1:9" ht="15" customHeight="1" thickBot="1" x14ac:dyDescent="0.3">
      <c r="A47" s="72" t="s">
        <v>36</v>
      </c>
      <c r="B47" s="3">
        <v>2747</v>
      </c>
      <c r="C47" s="3">
        <v>142676</v>
      </c>
      <c r="D47" s="3">
        <v>18145</v>
      </c>
      <c r="E47" s="3">
        <v>172641</v>
      </c>
      <c r="F47" s="3">
        <f t="shared" si="2"/>
        <v>336209</v>
      </c>
      <c r="G47" s="19">
        <f t="shared" si="3"/>
        <v>0.56746250100383988</v>
      </c>
    </row>
    <row r="48" spans="1:9" ht="15" customHeight="1" thickBot="1" x14ac:dyDescent="0.3">
      <c r="A48" s="72" t="s">
        <v>37</v>
      </c>
      <c r="B48" s="3">
        <v>2781</v>
      </c>
      <c r="C48" s="3">
        <v>144245</v>
      </c>
      <c r="D48" s="3">
        <v>18499</v>
      </c>
      <c r="E48" s="3">
        <v>170244</v>
      </c>
      <c r="F48" s="3">
        <f t="shared" si="2"/>
        <v>335769</v>
      </c>
      <c r="G48" s="19">
        <f t="shared" si="3"/>
        <v>0.56212157763224124</v>
      </c>
    </row>
    <row r="49" spans="1:7" ht="15" customHeight="1" thickBot="1" x14ac:dyDescent="0.3">
      <c r="A49" s="72" t="s">
        <v>38</v>
      </c>
      <c r="B49" s="3">
        <v>2735</v>
      </c>
      <c r="C49" s="3">
        <v>143510</v>
      </c>
      <c r="D49" s="3">
        <v>18239</v>
      </c>
      <c r="E49" s="3">
        <v>170540</v>
      </c>
      <c r="F49" s="3">
        <f t="shared" si="2"/>
        <v>335024</v>
      </c>
      <c r="G49" s="19">
        <f t="shared" si="3"/>
        <v>0.56347903433783852</v>
      </c>
    </row>
    <row r="50" spans="1:7" ht="15" customHeight="1" thickBot="1" x14ac:dyDescent="0.3">
      <c r="A50" s="72" t="s">
        <v>39</v>
      </c>
      <c r="B50" s="3">
        <v>2757</v>
      </c>
      <c r="C50" s="3">
        <v>143393</v>
      </c>
      <c r="D50" s="3">
        <v>18267</v>
      </c>
      <c r="E50" s="3">
        <v>170084</v>
      </c>
      <c r="F50" s="3">
        <f t="shared" si="2"/>
        <v>334501</v>
      </c>
      <c r="G50" s="19">
        <f t="shared" si="3"/>
        <v>0.56308052890723792</v>
      </c>
    </row>
    <row r="51" spans="1:7" s="24" customFormat="1" ht="15" customHeight="1" thickBot="1" x14ac:dyDescent="0.3">
      <c r="A51" s="72" t="s">
        <v>40</v>
      </c>
      <c r="B51" s="3">
        <v>2807</v>
      </c>
      <c r="C51" s="3">
        <v>141763</v>
      </c>
      <c r="D51" s="3">
        <v>18559</v>
      </c>
      <c r="E51" s="3">
        <v>170853</v>
      </c>
      <c r="F51" s="3">
        <f t="shared" ref="F51" si="4">SUM(B51:E51)</f>
        <v>333982</v>
      </c>
      <c r="G51" s="19">
        <f t="shared" ref="G51" si="5">(D51+E51)/F51</f>
        <v>0.56713236042660986</v>
      </c>
    </row>
    <row r="52" spans="1:7" ht="15" customHeight="1" thickBot="1" x14ac:dyDescent="0.3">
      <c r="A52" s="56" t="s">
        <v>41</v>
      </c>
      <c r="B52" s="3">
        <v>2816</v>
      </c>
      <c r="C52" s="3">
        <v>138680</v>
      </c>
      <c r="D52" s="3">
        <v>18642</v>
      </c>
      <c r="E52" s="3">
        <v>173078</v>
      </c>
      <c r="F52" s="3">
        <f t="shared" si="2"/>
        <v>333216</v>
      </c>
      <c r="G52" s="19">
        <f t="shared" si="3"/>
        <v>0.57536252760971862</v>
      </c>
    </row>
    <row r="53" spans="1:7" ht="15" customHeight="1" thickBot="1" x14ac:dyDescent="0.3">
      <c r="A53" s="29" t="s">
        <v>42</v>
      </c>
      <c r="B53" s="3">
        <v>2771</v>
      </c>
      <c r="C53" s="3">
        <v>137718</v>
      </c>
      <c r="D53" s="3">
        <v>18671</v>
      </c>
      <c r="E53" s="3">
        <v>171453</v>
      </c>
      <c r="F53" s="3">
        <f t="shared" si="2"/>
        <v>330613</v>
      </c>
      <c r="G53" s="19">
        <f t="shared" si="3"/>
        <v>0.57506510633278185</v>
      </c>
    </row>
    <row r="54" spans="1:7" ht="15" customHeight="1" thickBot="1" x14ac:dyDescent="0.3">
      <c r="A54" s="34" t="s">
        <v>43</v>
      </c>
      <c r="B54" s="35">
        <v>2745</v>
      </c>
      <c r="C54" s="35">
        <v>137620</v>
      </c>
      <c r="D54" s="35">
        <v>18486</v>
      </c>
      <c r="E54" s="35">
        <v>170785</v>
      </c>
      <c r="F54" s="3">
        <f t="shared" si="2"/>
        <v>329636</v>
      </c>
      <c r="G54" s="19">
        <f t="shared" si="3"/>
        <v>0.57418182480068924</v>
      </c>
    </row>
    <row r="55" spans="1:7" ht="15" customHeight="1" thickBot="1" x14ac:dyDescent="0.3">
      <c r="A55" s="34" t="s">
        <v>44</v>
      </c>
      <c r="B55" s="35">
        <v>2794</v>
      </c>
      <c r="C55" s="35">
        <v>136433</v>
      </c>
      <c r="D55" s="35">
        <v>18768</v>
      </c>
      <c r="E55" s="35">
        <v>170603</v>
      </c>
      <c r="F55" s="3">
        <f t="shared" si="2"/>
        <v>328598</v>
      </c>
      <c r="G55" s="19">
        <f t="shared" si="3"/>
        <v>0.57629991661543889</v>
      </c>
    </row>
    <row r="56" spans="1:7" ht="15" customHeight="1" thickBot="1" x14ac:dyDescent="0.3">
      <c r="A56" s="34" t="s">
        <v>45</v>
      </c>
      <c r="B56" s="3">
        <v>2759</v>
      </c>
      <c r="C56" s="3">
        <v>134985</v>
      </c>
      <c r="D56" s="3">
        <v>18518</v>
      </c>
      <c r="E56" s="3">
        <v>170870</v>
      </c>
      <c r="F56" s="3">
        <f t="shared" ref="F56:F57" si="6">SUM(B56:E56)</f>
        <v>327132</v>
      </c>
      <c r="G56" s="19">
        <f t="shared" ref="G56:G57" si="7">(D56+E56)/F56</f>
        <v>0.57893449738943303</v>
      </c>
    </row>
    <row r="57" spans="1:7" ht="15" customHeight="1" thickBot="1" x14ac:dyDescent="0.3">
      <c r="A57" s="9" t="s">
        <v>46</v>
      </c>
      <c r="B57" s="3">
        <v>2785</v>
      </c>
      <c r="C57" s="3">
        <v>134477</v>
      </c>
      <c r="D57" s="3">
        <v>18529</v>
      </c>
      <c r="E57" s="3">
        <v>170751</v>
      </c>
      <c r="F57" s="3">
        <f t="shared" si="6"/>
        <v>326542</v>
      </c>
      <c r="G57" s="19">
        <f t="shared" si="7"/>
        <v>0.57964978471375805</v>
      </c>
    </row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8">
    <mergeCell ref="J14:P17"/>
    <mergeCell ref="J19:P22"/>
    <mergeCell ref="A1:G1"/>
    <mergeCell ref="B2:C2"/>
    <mergeCell ref="D2:E2"/>
    <mergeCell ref="F2:F3"/>
    <mergeCell ref="A2:A3"/>
    <mergeCell ref="G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workbookViewId="0">
      <pane ySplit="4" topLeftCell="A5" activePane="bottomLeft" state="frozen"/>
      <selection pane="bottomLeft" activeCell="F6" sqref="F6"/>
    </sheetView>
  </sheetViews>
  <sheetFormatPr defaultRowHeight="12.75" customHeight="1" x14ac:dyDescent="0.25"/>
  <cols>
    <col min="1" max="1" width="10.7109375" style="7" customWidth="1"/>
    <col min="2" max="2" width="11.28515625" style="7" bestFit="1" customWidth="1"/>
    <col min="3" max="3" width="13.7109375" style="7" bestFit="1" customWidth="1"/>
    <col min="4" max="4" width="10.140625" style="7" bestFit="1" customWidth="1"/>
    <col min="5" max="5" width="11.7109375" style="7" bestFit="1" customWidth="1"/>
    <col min="6" max="6" width="11.28515625" style="7" bestFit="1" customWidth="1"/>
    <col min="7" max="7" width="13.7109375" style="7" bestFit="1" customWidth="1"/>
    <col min="8" max="8" width="10.140625" style="7" bestFit="1" customWidth="1"/>
    <col min="9" max="9" width="11.7109375" style="7" bestFit="1" customWidth="1"/>
    <col min="10" max="16384" width="9.140625" style="7"/>
  </cols>
  <sheetData>
    <row r="1" spans="1:10" ht="19.5" customHeight="1" thickTop="1" thickBot="1" x14ac:dyDescent="0.3">
      <c r="A1" s="110" t="s">
        <v>76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thickTop="1" x14ac:dyDescent="0.25">
      <c r="A2" s="108" t="s">
        <v>47</v>
      </c>
      <c r="B2" s="113" t="s">
        <v>48</v>
      </c>
      <c r="C2" s="114"/>
      <c r="D2" s="114"/>
      <c r="E2" s="115"/>
      <c r="F2" s="113" t="s">
        <v>49</v>
      </c>
      <c r="G2" s="114"/>
      <c r="H2" s="114"/>
      <c r="I2" s="115"/>
      <c r="J2" s="106" t="s">
        <v>53</v>
      </c>
    </row>
    <row r="3" spans="1:10" ht="15.75" thickBot="1" x14ac:dyDescent="0.3">
      <c r="A3" s="108"/>
      <c r="B3" s="116"/>
      <c r="C3" s="117"/>
      <c r="D3" s="117"/>
      <c r="E3" s="118"/>
      <c r="F3" s="119"/>
      <c r="G3" s="120"/>
      <c r="H3" s="120"/>
      <c r="I3" s="121"/>
      <c r="J3" s="107"/>
    </row>
    <row r="4" spans="1:10" ht="15.75" thickBot="1" x14ac:dyDescent="0.3">
      <c r="A4" s="109"/>
      <c r="B4" s="16" t="s">
        <v>77</v>
      </c>
      <c r="C4" s="16" t="s">
        <v>78</v>
      </c>
      <c r="D4" s="16" t="s">
        <v>79</v>
      </c>
      <c r="E4" s="16" t="s">
        <v>80</v>
      </c>
      <c r="F4" s="16" t="s">
        <v>77</v>
      </c>
      <c r="G4" s="16" t="s">
        <v>78</v>
      </c>
      <c r="H4" s="16" t="s">
        <v>79</v>
      </c>
      <c r="I4" s="16" t="s">
        <v>80</v>
      </c>
      <c r="J4" s="28"/>
    </row>
    <row r="5" spans="1:10" s="24" customFormat="1" ht="15.75" thickBot="1" x14ac:dyDescent="0.3">
      <c r="A5" s="72" t="s">
        <v>185</v>
      </c>
      <c r="B5" s="3">
        <v>105636</v>
      </c>
      <c r="C5" s="3">
        <v>21611</v>
      </c>
      <c r="D5" s="3">
        <v>12992</v>
      </c>
      <c r="E5" s="3">
        <v>50597</v>
      </c>
      <c r="F5" s="3">
        <v>388607</v>
      </c>
      <c r="G5" s="3">
        <v>62488</v>
      </c>
      <c r="H5" s="3">
        <v>23</v>
      </c>
      <c r="I5" s="3">
        <v>129</v>
      </c>
      <c r="J5" s="3">
        <f t="shared" ref="J5:J7" si="0">SUM(B5:I5)</f>
        <v>642083</v>
      </c>
    </row>
    <row r="6" spans="1:10" s="24" customFormat="1" ht="15.75" thickBot="1" x14ac:dyDescent="0.3">
      <c r="A6" s="72" t="s">
        <v>184</v>
      </c>
      <c r="B6" s="3">
        <v>115864</v>
      </c>
      <c r="C6" s="3">
        <v>23364</v>
      </c>
      <c r="D6" s="3">
        <v>13137</v>
      </c>
      <c r="E6" s="3">
        <v>51065</v>
      </c>
      <c r="F6" s="3">
        <v>384603</v>
      </c>
      <c r="G6" s="3">
        <v>61839</v>
      </c>
      <c r="H6" s="3">
        <v>71</v>
      </c>
      <c r="I6" s="3">
        <v>269</v>
      </c>
      <c r="J6" s="3">
        <f t="shared" si="0"/>
        <v>650212</v>
      </c>
    </row>
    <row r="7" spans="1:10" s="24" customFormat="1" ht="15.75" thickBot="1" x14ac:dyDescent="0.3">
      <c r="A7" s="72" t="s">
        <v>181</v>
      </c>
      <c r="B7" s="3">
        <v>114462</v>
      </c>
      <c r="C7" s="3">
        <v>23549</v>
      </c>
      <c r="D7" s="3">
        <v>13261</v>
      </c>
      <c r="E7" s="3">
        <v>51087</v>
      </c>
      <c r="F7" s="3">
        <v>386639</v>
      </c>
      <c r="G7" s="3">
        <v>62178</v>
      </c>
      <c r="H7" s="3">
        <v>108</v>
      </c>
      <c r="I7" s="3">
        <v>357</v>
      </c>
      <c r="J7" s="3">
        <f t="shared" si="0"/>
        <v>651641</v>
      </c>
    </row>
    <row r="8" spans="1:10" s="24" customFormat="1" ht="15.75" thickBot="1" x14ac:dyDescent="0.3">
      <c r="A8" s="72" t="s">
        <v>180</v>
      </c>
      <c r="B8" s="3">
        <v>115236</v>
      </c>
      <c r="C8" s="3">
        <v>23656</v>
      </c>
      <c r="D8" s="3">
        <v>13283</v>
      </c>
      <c r="E8" s="3">
        <v>50900</v>
      </c>
      <c r="F8" s="3">
        <v>384642</v>
      </c>
      <c r="G8" s="3">
        <v>62127</v>
      </c>
      <c r="H8" s="3">
        <v>134</v>
      </c>
      <c r="I8" s="3">
        <v>468</v>
      </c>
      <c r="J8" s="3">
        <f>SUM(B8:I8)</f>
        <v>650446</v>
      </c>
    </row>
    <row r="9" spans="1:10" s="24" customFormat="1" ht="15.75" thickBot="1" x14ac:dyDescent="0.3">
      <c r="A9" s="72" t="s">
        <v>161</v>
      </c>
      <c r="B9" s="3">
        <v>119770</v>
      </c>
      <c r="C9" s="3">
        <v>24524</v>
      </c>
      <c r="D9" s="3">
        <v>13343</v>
      </c>
      <c r="E9" s="3">
        <v>50826</v>
      </c>
      <c r="F9" s="3">
        <v>380707</v>
      </c>
      <c r="G9" s="3">
        <v>61969</v>
      </c>
      <c r="H9" s="3">
        <v>168</v>
      </c>
      <c r="I9" s="3">
        <v>606</v>
      </c>
      <c r="J9" s="3">
        <f>SUM(B9:I9)</f>
        <v>651913</v>
      </c>
    </row>
    <row r="10" spans="1:10" ht="15" customHeight="1" thickBot="1" x14ac:dyDescent="0.3">
      <c r="A10" s="72" t="s">
        <v>156</v>
      </c>
      <c r="B10" s="3">
        <v>118719</v>
      </c>
      <c r="C10" s="3">
        <v>24540</v>
      </c>
      <c r="D10" s="3">
        <v>13385</v>
      </c>
      <c r="E10" s="3">
        <v>50483</v>
      </c>
      <c r="F10" s="3">
        <v>380663</v>
      </c>
      <c r="G10" s="3">
        <v>61984</v>
      </c>
      <c r="H10" s="3">
        <v>176</v>
      </c>
      <c r="I10" s="3">
        <v>748</v>
      </c>
      <c r="J10" s="3">
        <f>SUM(B10:I10)</f>
        <v>650698</v>
      </c>
    </row>
    <row r="11" spans="1:10" ht="15" customHeight="1" thickBot="1" x14ac:dyDescent="0.3">
      <c r="A11" s="72" t="s">
        <v>153</v>
      </c>
      <c r="B11" s="3">
        <v>118219</v>
      </c>
      <c r="C11" s="3">
        <v>24430</v>
      </c>
      <c r="D11" s="3">
        <v>13219</v>
      </c>
      <c r="E11" s="3">
        <v>50004</v>
      </c>
      <c r="F11" s="3">
        <v>378021</v>
      </c>
      <c r="G11" s="3">
        <v>61725</v>
      </c>
      <c r="H11" s="3">
        <v>210</v>
      </c>
      <c r="I11" s="3">
        <v>828</v>
      </c>
      <c r="J11" s="3">
        <f t="shared" ref="J11:J59" si="1">SUM(B11:I11)</f>
        <v>646656</v>
      </c>
    </row>
    <row r="12" spans="1:10" ht="15" customHeight="1" thickBot="1" x14ac:dyDescent="0.3">
      <c r="A12" s="72" t="s">
        <v>74</v>
      </c>
      <c r="B12" s="3">
        <v>120150</v>
      </c>
      <c r="C12" s="3">
        <v>24201</v>
      </c>
      <c r="D12" s="3">
        <v>13075</v>
      </c>
      <c r="E12" s="3">
        <v>49311</v>
      </c>
      <c r="F12" s="3">
        <v>372397</v>
      </c>
      <c r="G12" s="3">
        <v>61311</v>
      </c>
      <c r="H12" s="3">
        <v>232</v>
      </c>
      <c r="I12" s="3">
        <v>931</v>
      </c>
      <c r="J12" s="3">
        <f t="shared" si="1"/>
        <v>641608</v>
      </c>
    </row>
    <row r="13" spans="1:10" ht="15" customHeight="1" thickBot="1" x14ac:dyDescent="0.3">
      <c r="A13" s="72" t="s">
        <v>60</v>
      </c>
      <c r="B13" s="3">
        <v>114542</v>
      </c>
      <c r="C13" s="3">
        <v>23362</v>
      </c>
      <c r="D13" s="3">
        <v>12853</v>
      </c>
      <c r="E13" s="3">
        <v>48695</v>
      </c>
      <c r="F13" s="3">
        <v>371883</v>
      </c>
      <c r="G13" s="3">
        <v>61313</v>
      </c>
      <c r="H13" s="3">
        <v>230</v>
      </c>
      <c r="I13" s="3">
        <v>1005</v>
      </c>
      <c r="J13" s="3">
        <f t="shared" si="1"/>
        <v>633883</v>
      </c>
    </row>
    <row r="14" spans="1:10" ht="15" customHeight="1" thickBot="1" x14ac:dyDescent="0.3">
      <c r="A14" s="72" t="s">
        <v>2</v>
      </c>
      <c r="B14" s="3">
        <v>112247</v>
      </c>
      <c r="C14" s="3">
        <v>22808</v>
      </c>
      <c r="D14" s="3">
        <v>12663</v>
      </c>
      <c r="E14" s="3">
        <v>48064</v>
      </c>
      <c r="F14" s="3">
        <v>369405</v>
      </c>
      <c r="G14" s="3">
        <v>61179</v>
      </c>
      <c r="H14" s="3">
        <v>257</v>
      </c>
      <c r="I14" s="3">
        <v>1034</v>
      </c>
      <c r="J14" s="3">
        <f t="shared" si="1"/>
        <v>627657</v>
      </c>
    </row>
    <row r="15" spans="1:10" ht="15" customHeight="1" thickBot="1" x14ac:dyDescent="0.3">
      <c r="A15" s="72" t="s">
        <v>3</v>
      </c>
      <c r="B15" s="3">
        <v>116614</v>
      </c>
      <c r="C15" s="3">
        <v>23660</v>
      </c>
      <c r="D15" s="3">
        <v>12467</v>
      </c>
      <c r="E15" s="3">
        <v>47313</v>
      </c>
      <c r="F15" s="3">
        <v>360073</v>
      </c>
      <c r="G15" s="3">
        <v>59889</v>
      </c>
      <c r="H15" s="3">
        <v>290</v>
      </c>
      <c r="I15" s="3">
        <v>1118</v>
      </c>
      <c r="J15" s="3">
        <f t="shared" si="1"/>
        <v>621424</v>
      </c>
    </row>
    <row r="16" spans="1:10" ht="15" customHeight="1" thickBot="1" x14ac:dyDescent="0.3">
      <c r="A16" s="72" t="s">
        <v>4</v>
      </c>
      <c r="B16" s="3">
        <v>116744</v>
      </c>
      <c r="C16" s="3">
        <v>23894</v>
      </c>
      <c r="D16" s="3">
        <v>12282</v>
      </c>
      <c r="E16" s="3">
        <v>46518</v>
      </c>
      <c r="F16" s="3">
        <v>354161</v>
      </c>
      <c r="G16" s="3">
        <v>59255</v>
      </c>
      <c r="H16" s="3">
        <v>306</v>
      </c>
      <c r="I16" s="3">
        <v>1177</v>
      </c>
      <c r="J16" s="3">
        <f t="shared" si="1"/>
        <v>614337</v>
      </c>
    </row>
    <row r="17" spans="1:21" ht="15" customHeight="1" thickBot="1" x14ac:dyDescent="0.3">
      <c r="A17" s="72" t="s">
        <v>5</v>
      </c>
      <c r="B17" s="3">
        <v>118879</v>
      </c>
      <c r="C17" s="3">
        <v>24383</v>
      </c>
      <c r="D17" s="3">
        <v>12124</v>
      </c>
      <c r="E17" s="3">
        <v>45720</v>
      </c>
      <c r="F17" s="3">
        <v>347918</v>
      </c>
      <c r="G17" s="3">
        <v>58778</v>
      </c>
      <c r="H17" s="3">
        <v>317</v>
      </c>
      <c r="I17" s="3">
        <v>1270</v>
      </c>
      <c r="J17" s="3">
        <f t="shared" si="1"/>
        <v>609389</v>
      </c>
    </row>
    <row r="18" spans="1:21" ht="15" customHeight="1" thickBot="1" x14ac:dyDescent="0.3">
      <c r="A18" s="72" t="s">
        <v>6</v>
      </c>
      <c r="B18" s="3">
        <v>118737</v>
      </c>
      <c r="C18" s="3">
        <v>24750</v>
      </c>
      <c r="D18" s="3">
        <v>12129</v>
      </c>
      <c r="E18" s="3">
        <v>45323</v>
      </c>
      <c r="F18" s="3">
        <v>344469</v>
      </c>
      <c r="G18" s="3">
        <v>57945</v>
      </c>
      <c r="H18" s="3">
        <v>317</v>
      </c>
      <c r="I18" s="3">
        <v>1355</v>
      </c>
      <c r="J18" s="3">
        <f t="shared" si="1"/>
        <v>605025</v>
      </c>
    </row>
    <row r="19" spans="1:21" ht="15" customHeight="1" thickBot="1" x14ac:dyDescent="0.3">
      <c r="A19" s="72" t="s">
        <v>7</v>
      </c>
      <c r="B19" s="3">
        <v>120328</v>
      </c>
      <c r="C19" s="3">
        <v>25932</v>
      </c>
      <c r="D19" s="3">
        <v>12110</v>
      </c>
      <c r="E19" s="3">
        <v>45271</v>
      </c>
      <c r="F19" s="3">
        <v>341798</v>
      </c>
      <c r="G19" s="3">
        <v>57022</v>
      </c>
      <c r="H19" s="3">
        <v>337</v>
      </c>
      <c r="I19" s="3">
        <v>1379</v>
      </c>
      <c r="J19" s="3">
        <f t="shared" si="1"/>
        <v>604177</v>
      </c>
    </row>
    <row r="20" spans="1:21" ht="15" customHeight="1" thickTop="1" thickBot="1" x14ac:dyDescent="0.3">
      <c r="A20" s="72" t="s">
        <v>8</v>
      </c>
      <c r="B20" s="3">
        <v>131459</v>
      </c>
      <c r="C20" s="3">
        <v>28202</v>
      </c>
      <c r="D20" s="3">
        <v>12143</v>
      </c>
      <c r="E20" s="3">
        <v>45399</v>
      </c>
      <c r="F20" s="3">
        <v>330194</v>
      </c>
      <c r="G20" s="3">
        <v>55253</v>
      </c>
      <c r="H20" s="3">
        <v>347</v>
      </c>
      <c r="I20" s="3">
        <v>1388</v>
      </c>
      <c r="J20" s="3">
        <f t="shared" si="1"/>
        <v>604385</v>
      </c>
      <c r="M20" s="76" t="s">
        <v>158</v>
      </c>
      <c r="N20" s="77"/>
      <c r="O20" s="77"/>
      <c r="P20" s="77"/>
      <c r="Q20" s="77"/>
      <c r="R20" s="77"/>
      <c r="S20" s="78"/>
    </row>
    <row r="21" spans="1:21" ht="15" customHeight="1" thickBot="1" x14ac:dyDescent="0.3">
      <c r="A21" s="72" t="s">
        <v>9</v>
      </c>
      <c r="B21" s="3">
        <v>139775</v>
      </c>
      <c r="C21" s="3">
        <v>29703</v>
      </c>
      <c r="D21" s="3">
        <v>12252</v>
      </c>
      <c r="E21" s="3">
        <v>45485</v>
      </c>
      <c r="F21" s="3">
        <v>322625</v>
      </c>
      <c r="G21" s="3">
        <v>54632</v>
      </c>
      <c r="H21" s="3">
        <v>360</v>
      </c>
      <c r="I21" s="3">
        <v>1467</v>
      </c>
      <c r="J21" s="3">
        <f t="shared" si="1"/>
        <v>606299</v>
      </c>
      <c r="M21" s="79"/>
      <c r="N21" s="80"/>
      <c r="O21" s="80"/>
      <c r="P21" s="80"/>
      <c r="Q21" s="80"/>
      <c r="R21" s="80"/>
      <c r="S21" s="81"/>
    </row>
    <row r="22" spans="1:21" ht="15" customHeight="1" thickBot="1" x14ac:dyDescent="0.3">
      <c r="A22" s="72" t="s">
        <v>10</v>
      </c>
      <c r="B22" s="3">
        <v>132835</v>
      </c>
      <c r="C22" s="3">
        <v>28451</v>
      </c>
      <c r="D22" s="3">
        <v>12391</v>
      </c>
      <c r="E22" s="3">
        <v>45580</v>
      </c>
      <c r="F22" s="3">
        <v>328000</v>
      </c>
      <c r="G22" s="3">
        <v>56220</v>
      </c>
      <c r="H22" s="3">
        <v>370</v>
      </c>
      <c r="I22" s="3">
        <v>1511</v>
      </c>
      <c r="J22" s="3">
        <f t="shared" si="1"/>
        <v>605358</v>
      </c>
      <c r="M22" s="79"/>
      <c r="N22" s="80"/>
      <c r="O22" s="80"/>
      <c r="P22" s="80"/>
      <c r="Q22" s="80"/>
      <c r="R22" s="80"/>
      <c r="S22" s="81"/>
    </row>
    <row r="23" spans="1:21" ht="15" customHeight="1" thickBot="1" x14ac:dyDescent="0.3">
      <c r="A23" s="72" t="s">
        <v>11</v>
      </c>
      <c r="B23" s="3">
        <v>123179</v>
      </c>
      <c r="C23" s="3">
        <v>25831</v>
      </c>
      <c r="D23" s="3">
        <v>12448</v>
      </c>
      <c r="E23" s="3">
        <v>45376</v>
      </c>
      <c r="F23" s="3">
        <v>333760</v>
      </c>
      <c r="G23" s="3">
        <v>58844</v>
      </c>
      <c r="H23" s="3">
        <v>413</v>
      </c>
      <c r="I23" s="3">
        <v>1636</v>
      </c>
      <c r="J23" s="3">
        <f t="shared" si="1"/>
        <v>601487</v>
      </c>
      <c r="M23" s="82"/>
      <c r="N23" s="83"/>
      <c r="O23" s="83"/>
      <c r="P23" s="83"/>
      <c r="Q23" s="83"/>
      <c r="R23" s="83"/>
      <c r="S23" s="84"/>
    </row>
    <row r="24" spans="1:21" ht="15" customHeight="1" thickBot="1" x14ac:dyDescent="0.3">
      <c r="A24" s="72" t="s">
        <v>12</v>
      </c>
      <c r="B24" s="3">
        <v>116839</v>
      </c>
      <c r="C24" s="3">
        <v>24813</v>
      </c>
      <c r="D24" s="3">
        <v>12643</v>
      </c>
      <c r="E24" s="3">
        <v>45265</v>
      </c>
      <c r="F24" s="3">
        <v>338481</v>
      </c>
      <c r="G24" s="3">
        <v>60105</v>
      </c>
      <c r="H24" s="3">
        <v>437</v>
      </c>
      <c r="I24" s="3">
        <v>1725</v>
      </c>
      <c r="J24" s="3">
        <f t="shared" si="1"/>
        <v>600308</v>
      </c>
      <c r="M24" s="24"/>
      <c r="N24" s="24"/>
      <c r="O24" s="24"/>
      <c r="P24" s="24"/>
      <c r="Q24" s="24"/>
      <c r="R24" s="24"/>
      <c r="S24" s="24"/>
    </row>
    <row r="25" spans="1:21" ht="15" customHeight="1" thickTop="1" thickBot="1" x14ac:dyDescent="0.3">
      <c r="A25" s="72" t="s">
        <v>13</v>
      </c>
      <c r="B25" s="3">
        <v>108008</v>
      </c>
      <c r="C25" s="3">
        <v>23350</v>
      </c>
      <c r="D25" s="3">
        <v>12651</v>
      </c>
      <c r="E25" s="3">
        <v>44963</v>
      </c>
      <c r="F25" s="3">
        <v>343179</v>
      </c>
      <c r="G25" s="3">
        <v>61163</v>
      </c>
      <c r="H25" s="3">
        <v>445</v>
      </c>
      <c r="I25" s="3">
        <v>1792</v>
      </c>
      <c r="J25" s="3">
        <f t="shared" si="1"/>
        <v>595551</v>
      </c>
      <c r="M25" s="76" t="s">
        <v>159</v>
      </c>
      <c r="N25" s="77"/>
      <c r="O25" s="77"/>
      <c r="P25" s="77"/>
      <c r="Q25" s="77"/>
      <c r="R25" s="77"/>
      <c r="S25" s="78"/>
    </row>
    <row r="26" spans="1:21" ht="15" customHeight="1" thickBot="1" x14ac:dyDescent="0.3">
      <c r="A26" s="72" t="s">
        <v>14</v>
      </c>
      <c r="B26" s="3">
        <v>108809</v>
      </c>
      <c r="C26" s="3">
        <v>23202</v>
      </c>
      <c r="D26" s="3">
        <v>12774</v>
      </c>
      <c r="E26" s="3">
        <v>45171</v>
      </c>
      <c r="F26" s="3">
        <v>343452</v>
      </c>
      <c r="G26" s="3">
        <v>62940</v>
      </c>
      <c r="H26" s="3">
        <v>449</v>
      </c>
      <c r="I26" s="3">
        <v>1879</v>
      </c>
      <c r="J26" s="3">
        <f t="shared" si="1"/>
        <v>598676</v>
      </c>
      <c r="M26" s="79"/>
      <c r="N26" s="80"/>
      <c r="O26" s="80"/>
      <c r="P26" s="80"/>
      <c r="Q26" s="80"/>
      <c r="R26" s="80"/>
      <c r="S26" s="81"/>
    </row>
    <row r="27" spans="1:21" ht="15" customHeight="1" thickBot="1" x14ac:dyDescent="0.3">
      <c r="A27" s="72" t="s">
        <v>15</v>
      </c>
      <c r="B27" s="3">
        <v>107682</v>
      </c>
      <c r="C27" s="3">
        <v>23000</v>
      </c>
      <c r="D27" s="3">
        <v>12606</v>
      </c>
      <c r="E27" s="3">
        <v>44719</v>
      </c>
      <c r="F27" s="3">
        <v>338141</v>
      </c>
      <c r="G27" s="3">
        <v>62151</v>
      </c>
      <c r="H27" s="3">
        <v>477</v>
      </c>
      <c r="I27" s="3">
        <v>1926</v>
      </c>
      <c r="J27" s="3">
        <f t="shared" si="1"/>
        <v>590702</v>
      </c>
      <c r="M27" s="79"/>
      <c r="N27" s="80"/>
      <c r="O27" s="80"/>
      <c r="P27" s="80"/>
      <c r="Q27" s="80"/>
      <c r="R27" s="80"/>
      <c r="S27" s="81"/>
    </row>
    <row r="28" spans="1:21" ht="15" customHeight="1" thickBot="1" x14ac:dyDescent="0.3">
      <c r="A28" s="72" t="s">
        <v>16</v>
      </c>
      <c r="B28" s="3">
        <v>108169</v>
      </c>
      <c r="C28" s="3">
        <v>23388</v>
      </c>
      <c r="D28" s="3">
        <v>12579</v>
      </c>
      <c r="E28" s="3">
        <v>44281</v>
      </c>
      <c r="F28" s="3">
        <v>331089</v>
      </c>
      <c r="G28" s="3">
        <v>61106</v>
      </c>
      <c r="H28" s="3">
        <v>485</v>
      </c>
      <c r="I28" s="3">
        <v>1926</v>
      </c>
      <c r="J28" s="3">
        <f t="shared" si="1"/>
        <v>583023</v>
      </c>
      <c r="M28" s="82"/>
      <c r="N28" s="83"/>
      <c r="O28" s="83"/>
      <c r="P28" s="83"/>
      <c r="Q28" s="83"/>
      <c r="R28" s="83"/>
      <c r="S28" s="84"/>
    </row>
    <row r="29" spans="1:21" ht="15" customHeight="1" thickBot="1" x14ac:dyDescent="0.3">
      <c r="A29" s="72" t="s">
        <v>17</v>
      </c>
      <c r="B29" s="3">
        <v>119253</v>
      </c>
      <c r="C29" s="3">
        <v>25021</v>
      </c>
      <c r="D29" s="3">
        <v>12337</v>
      </c>
      <c r="E29" s="3">
        <v>43331</v>
      </c>
      <c r="F29" s="3">
        <v>309224</v>
      </c>
      <c r="G29" s="3">
        <v>57674</v>
      </c>
      <c r="H29" s="3">
        <v>447</v>
      </c>
      <c r="I29" s="3">
        <v>1828</v>
      </c>
      <c r="J29" s="3">
        <f t="shared" si="1"/>
        <v>569115</v>
      </c>
    </row>
    <row r="30" spans="1:21" ht="15" customHeight="1" thickBot="1" x14ac:dyDescent="0.3">
      <c r="A30" s="72" t="s">
        <v>18</v>
      </c>
      <c r="B30" s="3">
        <v>130117</v>
      </c>
      <c r="C30" s="3">
        <v>26658</v>
      </c>
      <c r="D30" s="3">
        <v>12070</v>
      </c>
      <c r="E30" s="3">
        <v>42414</v>
      </c>
      <c r="F30" s="3">
        <v>287029</v>
      </c>
      <c r="G30" s="3">
        <v>54149</v>
      </c>
      <c r="H30" s="3">
        <v>438</v>
      </c>
      <c r="I30" s="3">
        <v>1704</v>
      </c>
      <c r="J30" s="3">
        <f t="shared" si="1"/>
        <v>554579</v>
      </c>
      <c r="M30" s="53" t="s">
        <v>177</v>
      </c>
    </row>
    <row r="31" spans="1:21" ht="15" customHeight="1" thickBot="1" x14ac:dyDescent="0.3">
      <c r="A31" s="72" t="s">
        <v>19</v>
      </c>
      <c r="B31" s="3">
        <v>138147</v>
      </c>
      <c r="C31" s="3">
        <v>28088</v>
      </c>
      <c r="D31" s="3">
        <v>11839</v>
      </c>
      <c r="E31" s="3">
        <v>41394</v>
      </c>
      <c r="F31" s="3">
        <v>267275</v>
      </c>
      <c r="G31" s="3">
        <v>50773</v>
      </c>
      <c r="H31" s="3">
        <v>381</v>
      </c>
      <c r="I31" s="3">
        <v>1584</v>
      </c>
      <c r="J31" s="3">
        <f t="shared" si="1"/>
        <v>539481</v>
      </c>
      <c r="M31"/>
      <c r="N31"/>
      <c r="O31"/>
      <c r="P31"/>
      <c r="Q31"/>
      <c r="R31"/>
      <c r="S31"/>
      <c r="T31"/>
      <c r="U31"/>
    </row>
    <row r="32" spans="1:21" ht="15" customHeight="1" thickBot="1" x14ac:dyDescent="0.3">
      <c r="A32" s="72" t="s">
        <v>20</v>
      </c>
      <c r="B32" s="3">
        <v>151738</v>
      </c>
      <c r="C32" s="3">
        <v>31370</v>
      </c>
      <c r="D32" s="3">
        <v>11609</v>
      </c>
      <c r="E32" s="3">
        <v>40281</v>
      </c>
      <c r="F32" s="3">
        <v>240325</v>
      </c>
      <c r="G32" s="3">
        <v>45225</v>
      </c>
      <c r="H32" s="3">
        <v>350</v>
      </c>
      <c r="I32" s="3">
        <v>1452</v>
      </c>
      <c r="J32" s="3">
        <f t="shared" si="1"/>
        <v>522350</v>
      </c>
      <c r="M32"/>
      <c r="N32"/>
      <c r="O32"/>
      <c r="P32"/>
      <c r="Q32"/>
      <c r="R32"/>
      <c r="S32"/>
      <c r="T32"/>
      <c r="U32"/>
    </row>
    <row r="33" spans="1:21" ht="15" customHeight="1" thickBot="1" x14ac:dyDescent="0.3">
      <c r="A33" s="72" t="s">
        <v>21</v>
      </c>
      <c r="B33" s="3">
        <v>152481</v>
      </c>
      <c r="C33" s="3">
        <v>32345</v>
      </c>
      <c r="D33" s="3">
        <v>11218</v>
      </c>
      <c r="E33" s="3">
        <v>38401</v>
      </c>
      <c r="F33" s="3">
        <v>221907</v>
      </c>
      <c r="G33" s="3">
        <v>40970</v>
      </c>
      <c r="H33" s="3">
        <v>322</v>
      </c>
      <c r="I33" s="3">
        <v>1367</v>
      </c>
      <c r="J33" s="3">
        <f t="shared" si="1"/>
        <v>499011</v>
      </c>
      <c r="M33"/>
      <c r="N33"/>
      <c r="O33"/>
      <c r="P33"/>
      <c r="Q33"/>
      <c r="R33"/>
      <c r="S33"/>
      <c r="T33"/>
      <c r="U33"/>
    </row>
    <row r="34" spans="1:21" ht="15" customHeight="1" thickBot="1" x14ac:dyDescent="0.3">
      <c r="A34" s="72" t="s">
        <v>22</v>
      </c>
      <c r="B34" s="3">
        <v>137412</v>
      </c>
      <c r="C34" s="3">
        <v>30609</v>
      </c>
      <c r="D34" s="3">
        <v>10394</v>
      </c>
      <c r="E34" s="3">
        <v>35352</v>
      </c>
      <c r="F34" s="3">
        <v>207165</v>
      </c>
      <c r="G34" s="3">
        <v>36971</v>
      </c>
      <c r="H34" s="3">
        <v>298</v>
      </c>
      <c r="I34" s="3">
        <v>1244</v>
      </c>
      <c r="J34" s="3">
        <f t="shared" si="1"/>
        <v>459445</v>
      </c>
      <c r="M34"/>
      <c r="N34"/>
      <c r="O34"/>
      <c r="P34"/>
      <c r="Q34"/>
      <c r="R34"/>
      <c r="S34"/>
      <c r="T34"/>
      <c r="U34"/>
    </row>
    <row r="35" spans="1:21" ht="15" customHeight="1" thickBot="1" x14ac:dyDescent="0.3">
      <c r="A35" s="72" t="s">
        <v>23</v>
      </c>
      <c r="B35" s="3">
        <v>127742</v>
      </c>
      <c r="C35" s="3">
        <v>29198</v>
      </c>
      <c r="D35" s="3">
        <v>9781</v>
      </c>
      <c r="E35" s="3">
        <v>32396</v>
      </c>
      <c r="F35" s="3">
        <v>192874</v>
      </c>
      <c r="G35" s="3">
        <v>33267</v>
      </c>
      <c r="H35" s="3">
        <v>264</v>
      </c>
      <c r="I35" s="3">
        <v>1102</v>
      </c>
      <c r="J35" s="3">
        <f t="shared" si="1"/>
        <v>426624</v>
      </c>
      <c r="M35"/>
      <c r="N35"/>
      <c r="O35"/>
      <c r="P35"/>
      <c r="Q35"/>
      <c r="R35"/>
      <c r="S35"/>
      <c r="T35"/>
      <c r="U35"/>
    </row>
    <row r="36" spans="1:21" ht="15" customHeight="1" thickBot="1" x14ac:dyDescent="0.3">
      <c r="A36" s="72" t="s">
        <v>24</v>
      </c>
      <c r="B36" s="3">
        <v>91169</v>
      </c>
      <c r="C36" s="3">
        <v>19727</v>
      </c>
      <c r="D36" s="3">
        <v>8061</v>
      </c>
      <c r="E36" s="3">
        <v>26560</v>
      </c>
      <c r="F36" s="3">
        <v>183339</v>
      </c>
      <c r="G36" s="3">
        <v>31517</v>
      </c>
      <c r="H36" s="3">
        <v>279</v>
      </c>
      <c r="I36" s="3">
        <v>1071</v>
      </c>
      <c r="J36" s="3">
        <f t="shared" si="1"/>
        <v>361723</v>
      </c>
      <c r="M36"/>
      <c r="N36"/>
      <c r="O36"/>
      <c r="P36"/>
      <c r="Q36"/>
      <c r="R36"/>
      <c r="S36"/>
      <c r="T36"/>
      <c r="U36"/>
    </row>
    <row r="37" spans="1:21" ht="15" customHeight="1" thickBot="1" x14ac:dyDescent="0.3">
      <c r="A37" s="72" t="s">
        <v>25</v>
      </c>
      <c r="B37" s="3">
        <v>87980</v>
      </c>
      <c r="C37" s="3">
        <v>18687</v>
      </c>
      <c r="D37" s="3">
        <v>7901</v>
      </c>
      <c r="E37" s="3">
        <v>26006</v>
      </c>
      <c r="F37" s="3">
        <v>180310</v>
      </c>
      <c r="G37" s="3">
        <v>31332</v>
      </c>
      <c r="H37" s="3">
        <v>267</v>
      </c>
      <c r="I37" s="3">
        <v>1072</v>
      </c>
      <c r="J37" s="3">
        <f t="shared" si="1"/>
        <v>353555</v>
      </c>
      <c r="M37"/>
      <c r="N37"/>
      <c r="O37"/>
      <c r="P37"/>
      <c r="Q37"/>
      <c r="R37"/>
      <c r="S37"/>
      <c r="T37"/>
      <c r="U37"/>
    </row>
    <row r="38" spans="1:21" ht="15" customHeight="1" thickBot="1" x14ac:dyDescent="0.3">
      <c r="A38" s="72" t="s">
        <v>26</v>
      </c>
      <c r="B38" s="3">
        <v>97571</v>
      </c>
      <c r="C38" s="3">
        <v>19650</v>
      </c>
      <c r="D38" s="3">
        <v>7915</v>
      </c>
      <c r="E38" s="3">
        <v>25889</v>
      </c>
      <c r="F38" s="3">
        <v>168250</v>
      </c>
      <c r="G38" s="3">
        <v>29917</v>
      </c>
      <c r="H38" s="3">
        <v>220</v>
      </c>
      <c r="I38" s="3">
        <v>998</v>
      </c>
      <c r="J38" s="3">
        <f t="shared" si="1"/>
        <v>350410</v>
      </c>
      <c r="M38"/>
      <c r="N38"/>
      <c r="O38"/>
      <c r="P38"/>
      <c r="Q38"/>
      <c r="R38"/>
      <c r="S38"/>
      <c r="T38"/>
      <c r="U38"/>
    </row>
    <row r="39" spans="1:21" ht="15" customHeight="1" thickBot="1" x14ac:dyDescent="0.3">
      <c r="A39" s="72" t="s">
        <v>27</v>
      </c>
      <c r="B39" s="3">
        <v>99666</v>
      </c>
      <c r="C39" s="3">
        <v>20129</v>
      </c>
      <c r="D39" s="3">
        <v>7877</v>
      </c>
      <c r="E39" s="3">
        <v>25928</v>
      </c>
      <c r="F39" s="3">
        <v>166451</v>
      </c>
      <c r="G39" s="3">
        <v>29556</v>
      </c>
      <c r="H39" s="3">
        <v>221</v>
      </c>
      <c r="I39" s="3">
        <v>993</v>
      </c>
      <c r="J39" s="3">
        <f t="shared" si="1"/>
        <v>350821</v>
      </c>
      <c r="M39"/>
      <c r="N39"/>
      <c r="O39"/>
      <c r="P39"/>
      <c r="Q39"/>
      <c r="R39"/>
      <c r="S39"/>
      <c r="T39"/>
      <c r="U39"/>
    </row>
    <row r="40" spans="1:21" ht="15" customHeight="1" thickBot="1" x14ac:dyDescent="0.3">
      <c r="A40" s="72" t="s">
        <v>28</v>
      </c>
      <c r="B40" s="3">
        <v>98893</v>
      </c>
      <c r="C40" s="3">
        <v>20113</v>
      </c>
      <c r="D40" s="3">
        <v>7932</v>
      </c>
      <c r="E40" s="3">
        <v>26057</v>
      </c>
      <c r="F40" s="3">
        <v>168511</v>
      </c>
      <c r="G40" s="3">
        <v>29542</v>
      </c>
      <c r="H40" s="3">
        <v>231</v>
      </c>
      <c r="I40" s="3">
        <v>958</v>
      </c>
      <c r="J40" s="3">
        <f t="shared" si="1"/>
        <v>352237</v>
      </c>
      <c r="M40"/>
      <c r="N40"/>
      <c r="O40"/>
      <c r="P40"/>
      <c r="Q40"/>
      <c r="R40"/>
      <c r="S40"/>
      <c r="T40"/>
      <c r="U40"/>
    </row>
    <row r="41" spans="1:21" ht="15" customHeight="1" thickBot="1" x14ac:dyDescent="0.3">
      <c r="A41" s="72" t="s">
        <v>29</v>
      </c>
      <c r="B41" s="3">
        <v>97285</v>
      </c>
      <c r="C41" s="3">
        <v>19831</v>
      </c>
      <c r="D41" s="3">
        <v>7860</v>
      </c>
      <c r="E41" s="3">
        <v>26204</v>
      </c>
      <c r="F41" s="3">
        <v>168760</v>
      </c>
      <c r="G41" s="3">
        <v>29170</v>
      </c>
      <c r="H41" s="3">
        <v>236</v>
      </c>
      <c r="I41" s="3">
        <v>888</v>
      </c>
      <c r="J41" s="3">
        <f t="shared" si="1"/>
        <v>350234</v>
      </c>
      <c r="M41"/>
      <c r="N41"/>
      <c r="O41"/>
      <c r="P41"/>
      <c r="Q41"/>
      <c r="R41"/>
      <c r="S41"/>
      <c r="T41"/>
      <c r="U41"/>
    </row>
    <row r="42" spans="1:21" ht="15" customHeight="1" thickBot="1" x14ac:dyDescent="0.3">
      <c r="A42" s="72" t="s">
        <v>30</v>
      </c>
      <c r="B42" s="3">
        <v>96518</v>
      </c>
      <c r="C42" s="3">
        <v>19680</v>
      </c>
      <c r="D42" s="3">
        <v>7771</v>
      </c>
      <c r="E42" s="3">
        <v>25631</v>
      </c>
      <c r="F42" s="3">
        <v>163960</v>
      </c>
      <c r="G42" s="3">
        <v>28417</v>
      </c>
      <c r="H42" s="3">
        <v>217</v>
      </c>
      <c r="I42" s="3">
        <v>867</v>
      </c>
      <c r="J42" s="3">
        <f t="shared" si="1"/>
        <v>343061</v>
      </c>
      <c r="M42"/>
      <c r="N42"/>
      <c r="O42"/>
      <c r="P42"/>
      <c r="Q42"/>
      <c r="R42"/>
      <c r="S42"/>
      <c r="T42"/>
      <c r="U42"/>
    </row>
    <row r="43" spans="1:21" ht="15" customHeight="1" thickBot="1" x14ac:dyDescent="0.3">
      <c r="A43" s="72" t="s">
        <v>31</v>
      </c>
      <c r="B43" s="3">
        <v>96658</v>
      </c>
      <c r="C43" s="3">
        <v>19375</v>
      </c>
      <c r="D43" s="3">
        <v>7870</v>
      </c>
      <c r="E43" s="3">
        <v>25704</v>
      </c>
      <c r="F43" s="3">
        <v>163050</v>
      </c>
      <c r="G43" s="3">
        <v>28500</v>
      </c>
      <c r="H43" s="3">
        <v>210</v>
      </c>
      <c r="I43" s="3">
        <v>859</v>
      </c>
      <c r="J43" s="3">
        <f t="shared" si="1"/>
        <v>342226</v>
      </c>
      <c r="M43"/>
      <c r="N43"/>
      <c r="O43"/>
      <c r="P43"/>
      <c r="Q43"/>
      <c r="R43"/>
      <c r="S43"/>
      <c r="T43"/>
      <c r="U43"/>
    </row>
    <row r="44" spans="1:21" ht="15" customHeight="1" thickBot="1" x14ac:dyDescent="0.3">
      <c r="A44" s="72" t="s">
        <v>32</v>
      </c>
      <c r="B44" s="3">
        <v>96461</v>
      </c>
      <c r="C44" s="3">
        <v>19241</v>
      </c>
      <c r="D44" s="3">
        <v>7868</v>
      </c>
      <c r="E44" s="3">
        <v>25732</v>
      </c>
      <c r="F44" s="3">
        <v>162407</v>
      </c>
      <c r="G44" s="3">
        <v>28708</v>
      </c>
      <c r="H44" s="3">
        <v>201</v>
      </c>
      <c r="I44" s="3">
        <v>855</v>
      </c>
      <c r="J44" s="3">
        <f t="shared" si="1"/>
        <v>341473</v>
      </c>
      <c r="M44"/>
      <c r="N44"/>
      <c r="O44"/>
      <c r="P44"/>
      <c r="Q44"/>
      <c r="R44"/>
      <c r="S44"/>
      <c r="T44"/>
      <c r="U44"/>
    </row>
    <row r="45" spans="1:21" ht="15" customHeight="1" thickBot="1" x14ac:dyDescent="0.3">
      <c r="A45" s="72" t="s">
        <v>33</v>
      </c>
      <c r="B45" s="3">
        <v>94464</v>
      </c>
      <c r="C45" s="3">
        <v>19052</v>
      </c>
      <c r="D45" s="3">
        <v>7831</v>
      </c>
      <c r="E45" s="3">
        <v>25701</v>
      </c>
      <c r="F45" s="3">
        <v>162752</v>
      </c>
      <c r="G45" s="3">
        <v>28618</v>
      </c>
      <c r="H45" s="3">
        <v>186</v>
      </c>
      <c r="I45" s="3">
        <v>880</v>
      </c>
      <c r="J45" s="3">
        <f t="shared" si="1"/>
        <v>339484</v>
      </c>
      <c r="M45"/>
      <c r="N45"/>
      <c r="O45"/>
      <c r="P45"/>
      <c r="Q45"/>
      <c r="R45"/>
      <c r="S45"/>
      <c r="T45"/>
      <c r="U45"/>
    </row>
    <row r="46" spans="1:21" ht="15" customHeight="1" thickBot="1" x14ac:dyDescent="0.3">
      <c r="A46" s="72" t="s">
        <v>34</v>
      </c>
      <c r="B46" s="3">
        <v>93434</v>
      </c>
      <c r="C46" s="3">
        <v>18851</v>
      </c>
      <c r="D46" s="3">
        <v>7880</v>
      </c>
      <c r="E46" s="3">
        <v>25678</v>
      </c>
      <c r="F46" s="3">
        <v>162623</v>
      </c>
      <c r="G46" s="3">
        <v>28341</v>
      </c>
      <c r="H46" s="3">
        <v>176</v>
      </c>
      <c r="I46" s="3">
        <v>835</v>
      </c>
      <c r="J46" s="3">
        <f t="shared" si="1"/>
        <v>337818</v>
      </c>
      <c r="M46"/>
      <c r="N46"/>
      <c r="O46"/>
      <c r="P46"/>
      <c r="Q46"/>
      <c r="R46"/>
      <c r="S46"/>
      <c r="T46"/>
      <c r="U46"/>
    </row>
    <row r="47" spans="1:21" ht="15" customHeight="1" thickBot="1" x14ac:dyDescent="0.3">
      <c r="A47" s="72" t="s">
        <v>35</v>
      </c>
      <c r="B47" s="3">
        <v>94440</v>
      </c>
      <c r="C47" s="3">
        <v>19087</v>
      </c>
      <c r="D47" s="3">
        <v>7932</v>
      </c>
      <c r="E47" s="3">
        <v>25554</v>
      </c>
      <c r="F47" s="3">
        <v>162015</v>
      </c>
      <c r="G47" s="3">
        <v>27993</v>
      </c>
      <c r="H47" s="3">
        <v>174</v>
      </c>
      <c r="I47" s="3">
        <v>793</v>
      </c>
      <c r="J47" s="3">
        <f t="shared" si="1"/>
        <v>337988</v>
      </c>
      <c r="M47"/>
      <c r="N47"/>
      <c r="O47"/>
      <c r="P47"/>
      <c r="Q47"/>
      <c r="R47"/>
      <c r="S47"/>
      <c r="T47"/>
      <c r="U47"/>
    </row>
    <row r="48" spans="1:21" ht="15" customHeight="1" thickBot="1" x14ac:dyDescent="0.3">
      <c r="A48" s="72" t="s">
        <v>36</v>
      </c>
      <c r="B48" s="3">
        <v>93161</v>
      </c>
      <c r="C48" s="3">
        <v>19117</v>
      </c>
      <c r="D48" s="3">
        <v>7872</v>
      </c>
      <c r="E48" s="3">
        <v>25342</v>
      </c>
      <c r="F48" s="3">
        <v>162252</v>
      </c>
      <c r="G48" s="3">
        <v>27568</v>
      </c>
      <c r="H48" s="3">
        <v>183</v>
      </c>
      <c r="I48" s="3">
        <v>783</v>
      </c>
      <c r="J48" s="3">
        <f t="shared" si="1"/>
        <v>336278</v>
      </c>
      <c r="M48"/>
      <c r="N48"/>
      <c r="O48"/>
      <c r="P48"/>
      <c r="Q48"/>
      <c r="R48"/>
      <c r="S48"/>
      <c r="T48"/>
      <c r="U48"/>
    </row>
    <row r="49" spans="1:21" ht="15" customHeight="1" thickBot="1" x14ac:dyDescent="0.3">
      <c r="A49" s="72" t="s">
        <v>37</v>
      </c>
      <c r="B49" s="3">
        <v>94482</v>
      </c>
      <c r="C49" s="3">
        <v>19409</v>
      </c>
      <c r="D49" s="3">
        <v>7881</v>
      </c>
      <c r="E49" s="3">
        <v>25326</v>
      </c>
      <c r="F49" s="3">
        <v>160624</v>
      </c>
      <c r="G49" s="3">
        <v>27201</v>
      </c>
      <c r="H49" s="3">
        <v>158</v>
      </c>
      <c r="I49" s="3">
        <v>760</v>
      </c>
      <c r="J49" s="3">
        <f t="shared" si="1"/>
        <v>335841</v>
      </c>
      <c r="M49"/>
      <c r="N49"/>
      <c r="O49"/>
      <c r="P49"/>
      <c r="Q49"/>
      <c r="R49"/>
      <c r="S49"/>
      <c r="T49"/>
      <c r="U49"/>
    </row>
    <row r="50" spans="1:21" ht="15" customHeight="1" thickBot="1" x14ac:dyDescent="0.3">
      <c r="A50" s="72" t="s">
        <v>38</v>
      </c>
      <c r="B50" s="3">
        <v>93753</v>
      </c>
      <c r="C50" s="3">
        <v>19280</v>
      </c>
      <c r="D50" s="3">
        <v>7893</v>
      </c>
      <c r="E50" s="3">
        <v>25366</v>
      </c>
      <c r="F50" s="3">
        <v>160692</v>
      </c>
      <c r="G50" s="3">
        <v>27137</v>
      </c>
      <c r="H50" s="3">
        <v>164</v>
      </c>
      <c r="I50" s="3">
        <v>786</v>
      </c>
      <c r="J50" s="3">
        <f t="shared" si="1"/>
        <v>335071</v>
      </c>
      <c r="M50"/>
      <c r="N50"/>
      <c r="O50"/>
      <c r="P50"/>
      <c r="Q50"/>
      <c r="R50"/>
      <c r="S50"/>
      <c r="T50"/>
      <c r="U50"/>
    </row>
    <row r="51" spans="1:21" ht="15" customHeight="1" thickBot="1" x14ac:dyDescent="0.3">
      <c r="A51" s="72" t="s">
        <v>39</v>
      </c>
      <c r="B51" s="3">
        <v>93493</v>
      </c>
      <c r="C51" s="3">
        <v>19353</v>
      </c>
      <c r="D51" s="3">
        <v>7922</v>
      </c>
      <c r="E51" s="3">
        <v>25426</v>
      </c>
      <c r="F51" s="3">
        <v>160253</v>
      </c>
      <c r="G51" s="3">
        <v>27154</v>
      </c>
      <c r="H51" s="3">
        <v>163</v>
      </c>
      <c r="I51" s="3">
        <v>781</v>
      </c>
      <c r="J51" s="3">
        <f t="shared" si="1"/>
        <v>334545</v>
      </c>
      <c r="M51"/>
      <c r="N51"/>
      <c r="O51"/>
      <c r="P51"/>
      <c r="Q51"/>
      <c r="R51"/>
      <c r="S51"/>
      <c r="T51"/>
      <c r="U51"/>
    </row>
    <row r="52" spans="1:21" s="24" customFormat="1" ht="15" customHeight="1" thickBot="1" x14ac:dyDescent="0.3">
      <c r="A52" s="72" t="s">
        <v>40</v>
      </c>
      <c r="B52" s="3">
        <v>91868</v>
      </c>
      <c r="C52" s="3">
        <v>19231</v>
      </c>
      <c r="D52" s="3">
        <v>7906</v>
      </c>
      <c r="E52" s="3">
        <v>25608</v>
      </c>
      <c r="F52" s="3">
        <v>161134</v>
      </c>
      <c r="G52" s="3">
        <v>27311</v>
      </c>
      <c r="H52" s="3">
        <v>180</v>
      </c>
      <c r="I52" s="3">
        <v>787</v>
      </c>
      <c r="J52" s="3">
        <f t="shared" si="1"/>
        <v>334025</v>
      </c>
    </row>
    <row r="53" spans="1:21" ht="15" customHeight="1" thickBot="1" x14ac:dyDescent="0.3">
      <c r="A53" s="56" t="s">
        <v>41</v>
      </c>
      <c r="B53" s="3">
        <v>89183</v>
      </c>
      <c r="C53" s="3">
        <v>18844</v>
      </c>
      <c r="D53" s="3">
        <v>7919</v>
      </c>
      <c r="E53" s="3">
        <v>25594</v>
      </c>
      <c r="F53" s="3">
        <v>162811</v>
      </c>
      <c r="G53" s="3">
        <v>27960</v>
      </c>
      <c r="H53" s="3">
        <v>186</v>
      </c>
      <c r="I53" s="3">
        <v>763</v>
      </c>
      <c r="J53" s="3">
        <f t="shared" si="1"/>
        <v>333260</v>
      </c>
      <c r="M53"/>
      <c r="N53"/>
      <c r="O53"/>
      <c r="P53"/>
      <c r="Q53"/>
      <c r="R53"/>
      <c r="S53"/>
      <c r="T53"/>
      <c r="U53"/>
    </row>
    <row r="54" spans="1:21" ht="15" customHeight="1" thickBot="1" x14ac:dyDescent="0.3">
      <c r="A54" s="29" t="s">
        <v>42</v>
      </c>
      <c r="B54" s="3">
        <v>88490</v>
      </c>
      <c r="C54" s="3">
        <v>18639</v>
      </c>
      <c r="D54" s="3">
        <v>7863</v>
      </c>
      <c r="E54" s="3">
        <v>25543</v>
      </c>
      <c r="F54" s="3">
        <v>161396</v>
      </c>
      <c r="G54" s="3">
        <v>27769</v>
      </c>
      <c r="H54" s="3">
        <v>193</v>
      </c>
      <c r="I54" s="3">
        <v>766</v>
      </c>
      <c r="J54" s="3">
        <f t="shared" si="1"/>
        <v>330659</v>
      </c>
      <c r="M54"/>
      <c r="N54"/>
      <c r="O54"/>
      <c r="P54"/>
      <c r="Q54"/>
      <c r="R54"/>
      <c r="S54"/>
      <c r="T54"/>
      <c r="U54"/>
    </row>
    <row r="55" spans="1:21" ht="15" customHeight="1" thickBot="1" x14ac:dyDescent="0.3">
      <c r="A55" s="36" t="s">
        <v>43</v>
      </c>
      <c r="B55" s="37">
        <v>88168</v>
      </c>
      <c r="C55" s="37">
        <v>18681</v>
      </c>
      <c r="D55" s="37">
        <v>7863</v>
      </c>
      <c r="E55" s="37">
        <v>25717</v>
      </c>
      <c r="F55" s="37">
        <v>161217</v>
      </c>
      <c r="G55" s="37">
        <v>27934</v>
      </c>
      <c r="H55" s="37">
        <v>199</v>
      </c>
      <c r="I55" s="37">
        <v>781</v>
      </c>
      <c r="J55" s="3">
        <f t="shared" si="1"/>
        <v>330560</v>
      </c>
      <c r="M55"/>
      <c r="N55"/>
      <c r="O55"/>
      <c r="P55"/>
      <c r="Q55"/>
      <c r="R55"/>
      <c r="S55"/>
      <c r="T55"/>
      <c r="U55"/>
    </row>
    <row r="56" spans="1:21" ht="15" customHeight="1" thickBot="1" x14ac:dyDescent="0.3">
      <c r="A56" s="36" t="s">
        <v>44</v>
      </c>
      <c r="B56" s="37">
        <v>88016</v>
      </c>
      <c r="C56" s="37">
        <v>18753</v>
      </c>
      <c r="D56" s="37">
        <v>7863</v>
      </c>
      <c r="E56" s="37">
        <v>25809</v>
      </c>
      <c r="F56" s="37">
        <v>160301</v>
      </c>
      <c r="G56" s="37">
        <v>27991</v>
      </c>
      <c r="H56" s="37">
        <v>193</v>
      </c>
      <c r="I56" s="37">
        <v>786</v>
      </c>
      <c r="J56" s="3">
        <f t="shared" si="1"/>
        <v>329712</v>
      </c>
      <c r="M56"/>
      <c r="N56"/>
      <c r="O56"/>
      <c r="P56"/>
      <c r="Q56"/>
      <c r="R56"/>
      <c r="S56"/>
      <c r="T56"/>
      <c r="U56"/>
    </row>
    <row r="57" spans="1:21" ht="15" customHeight="1" thickBot="1" x14ac:dyDescent="0.3">
      <c r="A57" s="36" t="s">
        <v>45</v>
      </c>
      <c r="B57" s="37">
        <v>87071</v>
      </c>
      <c r="C57" s="37">
        <v>18667</v>
      </c>
      <c r="D57" s="37">
        <v>7851</v>
      </c>
      <c r="E57" s="37">
        <v>25704</v>
      </c>
      <c r="F57" s="37">
        <v>160230</v>
      </c>
      <c r="G57" s="37">
        <v>28150</v>
      </c>
      <c r="H57" s="37">
        <v>203</v>
      </c>
      <c r="I57" s="37">
        <v>789</v>
      </c>
      <c r="J57" s="3">
        <f t="shared" si="1"/>
        <v>328665</v>
      </c>
      <c r="M57"/>
      <c r="N57"/>
      <c r="O57"/>
      <c r="P57"/>
      <c r="Q57"/>
      <c r="R57"/>
      <c r="S57"/>
      <c r="T57"/>
      <c r="U57"/>
    </row>
    <row r="58" spans="1:21" ht="15" customHeight="1" thickBot="1" x14ac:dyDescent="0.3">
      <c r="A58" s="9" t="s">
        <v>46</v>
      </c>
      <c r="B58" s="3">
        <v>85848</v>
      </c>
      <c r="C58" s="3">
        <v>18442</v>
      </c>
      <c r="D58" s="3">
        <v>7843</v>
      </c>
      <c r="E58" s="3">
        <v>25680</v>
      </c>
      <c r="F58" s="3">
        <v>160324</v>
      </c>
      <c r="G58" s="3">
        <v>28061</v>
      </c>
      <c r="H58" s="3">
        <v>210</v>
      </c>
      <c r="I58" s="3">
        <v>798</v>
      </c>
      <c r="J58" s="3">
        <f t="shared" si="1"/>
        <v>327206</v>
      </c>
      <c r="M58"/>
      <c r="N58"/>
      <c r="O58"/>
      <c r="P58"/>
      <c r="Q58"/>
      <c r="R58"/>
      <c r="S58"/>
      <c r="T58"/>
      <c r="U58"/>
    </row>
    <row r="59" spans="1:21" ht="15" customHeight="1" thickBot="1" x14ac:dyDescent="0.3">
      <c r="A59" s="9" t="s">
        <v>86</v>
      </c>
      <c r="B59" s="3">
        <v>85377</v>
      </c>
      <c r="C59" s="3">
        <v>18180</v>
      </c>
      <c r="D59" s="3">
        <v>7884</v>
      </c>
      <c r="E59" s="3">
        <v>25821</v>
      </c>
      <c r="F59" s="3">
        <v>160153</v>
      </c>
      <c r="G59" s="3">
        <v>28140</v>
      </c>
      <c r="H59" s="3">
        <v>199</v>
      </c>
      <c r="I59" s="3">
        <v>788</v>
      </c>
      <c r="J59" s="3">
        <f t="shared" si="1"/>
        <v>326542</v>
      </c>
      <c r="M59"/>
      <c r="N59"/>
      <c r="O59"/>
      <c r="P59"/>
      <c r="Q59"/>
      <c r="R59"/>
      <c r="S59"/>
      <c r="T59"/>
      <c r="U59"/>
    </row>
    <row r="60" spans="1:21" ht="15" customHeight="1" x14ac:dyDescent="0.25">
      <c r="M60"/>
      <c r="N60"/>
      <c r="O60"/>
      <c r="P60"/>
      <c r="Q60"/>
      <c r="R60"/>
      <c r="S60"/>
      <c r="T60"/>
      <c r="U60"/>
    </row>
    <row r="61" spans="1:21" ht="15" customHeight="1" x14ac:dyDescent="0.25">
      <c r="M61"/>
      <c r="N61"/>
      <c r="O61"/>
      <c r="P61"/>
      <c r="Q61"/>
      <c r="R61"/>
      <c r="S61"/>
      <c r="T61"/>
      <c r="U61"/>
    </row>
    <row r="62" spans="1:21" ht="15" customHeight="1" x14ac:dyDescent="0.25">
      <c r="M62"/>
      <c r="N62"/>
      <c r="O62"/>
      <c r="P62"/>
      <c r="Q62"/>
      <c r="R62"/>
      <c r="S62"/>
      <c r="T62"/>
      <c r="U62"/>
    </row>
    <row r="63" spans="1:21" ht="15" customHeight="1" x14ac:dyDescent="0.25">
      <c r="M63"/>
      <c r="N63"/>
      <c r="O63"/>
      <c r="P63"/>
      <c r="Q63"/>
      <c r="R63"/>
      <c r="S63"/>
      <c r="T63"/>
      <c r="U63"/>
    </row>
    <row r="64" spans="1:21" ht="15" customHeight="1" x14ac:dyDescent="0.25">
      <c r="M64"/>
      <c r="N64"/>
      <c r="O64"/>
      <c r="P64"/>
      <c r="Q64"/>
      <c r="R64"/>
      <c r="S64"/>
      <c r="T64"/>
      <c r="U64"/>
    </row>
    <row r="65" spans="13:21" ht="15" customHeight="1" x14ac:dyDescent="0.25">
      <c r="M65"/>
      <c r="N65"/>
      <c r="O65"/>
      <c r="P65"/>
      <c r="Q65"/>
      <c r="R65"/>
      <c r="S65"/>
      <c r="T65"/>
      <c r="U65"/>
    </row>
    <row r="66" spans="13:21" ht="15" customHeight="1" x14ac:dyDescent="0.25">
      <c r="M66"/>
      <c r="N66"/>
      <c r="O66"/>
      <c r="P66"/>
      <c r="Q66"/>
      <c r="R66"/>
      <c r="S66"/>
      <c r="T66"/>
      <c r="U66"/>
    </row>
    <row r="67" spans="13:21" ht="15" customHeight="1" x14ac:dyDescent="0.25">
      <c r="M67"/>
      <c r="N67"/>
      <c r="O67"/>
      <c r="P67"/>
      <c r="Q67"/>
      <c r="R67"/>
      <c r="S67"/>
      <c r="T67"/>
      <c r="U67"/>
    </row>
    <row r="68" spans="13:21" ht="15" customHeight="1" x14ac:dyDescent="0.25">
      <c r="M68"/>
      <c r="N68"/>
      <c r="O68"/>
      <c r="P68"/>
      <c r="Q68"/>
      <c r="R68"/>
      <c r="S68"/>
      <c r="T68"/>
      <c r="U68"/>
    </row>
    <row r="69" spans="13:21" ht="15" customHeight="1" x14ac:dyDescent="0.25">
      <c r="M69"/>
      <c r="N69"/>
      <c r="O69"/>
      <c r="P69"/>
      <c r="Q69"/>
      <c r="R69"/>
      <c r="S69"/>
      <c r="T69"/>
      <c r="U69"/>
    </row>
    <row r="70" spans="13:21" ht="15" customHeight="1" x14ac:dyDescent="0.25">
      <c r="M70"/>
      <c r="N70"/>
      <c r="O70"/>
      <c r="P70"/>
      <c r="Q70"/>
      <c r="R70"/>
      <c r="S70"/>
      <c r="T70"/>
      <c r="U70"/>
    </row>
    <row r="71" spans="13:21" ht="15" customHeight="1" x14ac:dyDescent="0.25">
      <c r="M71"/>
      <c r="N71"/>
      <c r="O71"/>
      <c r="P71"/>
      <c r="Q71"/>
      <c r="R71"/>
      <c r="S71"/>
      <c r="T71"/>
      <c r="U71"/>
    </row>
    <row r="72" spans="13:21" ht="15" customHeight="1" x14ac:dyDescent="0.25">
      <c r="M72"/>
      <c r="N72"/>
      <c r="O72"/>
      <c r="P72"/>
      <c r="Q72"/>
      <c r="R72"/>
      <c r="S72"/>
      <c r="T72"/>
      <c r="U72"/>
    </row>
    <row r="73" spans="13:21" ht="15" customHeight="1" x14ac:dyDescent="0.25">
      <c r="M73"/>
      <c r="N73"/>
      <c r="O73"/>
      <c r="P73"/>
      <c r="Q73"/>
      <c r="R73"/>
      <c r="S73"/>
      <c r="T73"/>
      <c r="U73"/>
    </row>
    <row r="74" spans="13:21" ht="15" customHeight="1" x14ac:dyDescent="0.25">
      <c r="M74"/>
      <c r="N74"/>
      <c r="O74"/>
      <c r="P74"/>
      <c r="Q74"/>
      <c r="R74"/>
      <c r="S74"/>
      <c r="T74"/>
      <c r="U74"/>
    </row>
    <row r="75" spans="13:21" ht="15" customHeight="1" x14ac:dyDescent="0.25">
      <c r="M75"/>
      <c r="N75"/>
      <c r="O75"/>
      <c r="P75"/>
      <c r="Q75"/>
      <c r="R75"/>
      <c r="S75"/>
      <c r="T75"/>
      <c r="U75"/>
    </row>
    <row r="76" spans="13:21" ht="15" customHeight="1" x14ac:dyDescent="0.25">
      <c r="M76"/>
      <c r="N76"/>
      <c r="O76"/>
      <c r="P76"/>
      <c r="Q76"/>
      <c r="R76"/>
      <c r="S76"/>
      <c r="T76"/>
      <c r="U76"/>
    </row>
    <row r="77" spans="13:21" ht="15" customHeight="1" x14ac:dyDescent="0.25">
      <c r="M77"/>
      <c r="N77"/>
      <c r="O77"/>
      <c r="P77"/>
      <c r="Q77"/>
      <c r="R77"/>
      <c r="S77"/>
      <c r="T77"/>
      <c r="U77"/>
    </row>
    <row r="78" spans="13:21" ht="15" customHeight="1" x14ac:dyDescent="0.25">
      <c r="M78"/>
      <c r="N78"/>
      <c r="O78"/>
      <c r="P78"/>
      <c r="Q78"/>
      <c r="R78"/>
      <c r="S78"/>
      <c r="T78"/>
      <c r="U78"/>
    </row>
    <row r="79" spans="13:21" ht="15" customHeight="1" x14ac:dyDescent="0.25">
      <c r="M79"/>
      <c r="N79"/>
      <c r="O79"/>
      <c r="P79"/>
      <c r="Q79"/>
      <c r="R79"/>
      <c r="S79"/>
      <c r="T79"/>
      <c r="U79"/>
    </row>
    <row r="80" spans="13:2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</sheetData>
  <mergeCells count="7">
    <mergeCell ref="A1:J1"/>
    <mergeCell ref="M20:S23"/>
    <mergeCell ref="M25:S28"/>
    <mergeCell ref="B2:E3"/>
    <mergeCell ref="F2:I3"/>
    <mergeCell ref="A2:A4"/>
    <mergeCell ref="J2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ySplit="5" topLeftCell="A6" activePane="bottomLeft" state="frozen"/>
      <selection pane="bottomLeft" activeCell="M6" sqref="M6"/>
    </sheetView>
  </sheetViews>
  <sheetFormatPr defaultRowHeight="15" x14ac:dyDescent="0.25"/>
  <cols>
    <col min="1" max="1" width="20.7109375" bestFit="1" customWidth="1"/>
    <col min="2" max="2" width="9.140625" bestFit="1" customWidth="1"/>
    <col min="3" max="3" width="10.42578125" bestFit="1" customWidth="1"/>
    <col min="5" max="5" width="14.5703125" customWidth="1"/>
  </cols>
  <sheetData>
    <row r="1" spans="1:4" ht="20.100000000000001" customHeight="1" thickTop="1" thickBot="1" x14ac:dyDescent="0.3">
      <c r="A1" s="100" t="s">
        <v>51</v>
      </c>
      <c r="B1" s="122"/>
      <c r="C1" s="122"/>
      <c r="D1" s="123"/>
    </row>
    <row r="2" spans="1:4" ht="16.5" thickTop="1" thickBot="1" x14ac:dyDescent="0.3">
      <c r="A2" s="124"/>
      <c r="B2" s="126" t="s">
        <v>0</v>
      </c>
      <c r="C2" s="126" t="s">
        <v>1</v>
      </c>
      <c r="D2" s="126" t="s">
        <v>53</v>
      </c>
    </row>
    <row r="3" spans="1:4" x14ac:dyDescent="0.25">
      <c r="A3" s="125"/>
      <c r="B3" s="127"/>
      <c r="C3" s="127"/>
      <c r="D3" s="127"/>
    </row>
    <row r="4" spans="1:4" x14ac:dyDescent="0.25">
      <c r="A4" s="1"/>
      <c r="B4" s="127"/>
      <c r="C4" s="127"/>
      <c r="D4" s="127"/>
    </row>
    <row r="5" spans="1:4" ht="15.75" thickBot="1" x14ac:dyDescent="0.3">
      <c r="A5" s="4" t="s">
        <v>47</v>
      </c>
      <c r="B5" s="128"/>
      <c r="C5" s="128"/>
      <c r="D5" s="128"/>
    </row>
    <row r="6" spans="1:4" s="24" customFormat="1" ht="15.75" thickBot="1" x14ac:dyDescent="0.3">
      <c r="A6" s="72" t="s">
        <v>185</v>
      </c>
      <c r="B6" s="3">
        <v>209701</v>
      </c>
      <c r="C6" s="3">
        <v>432383</v>
      </c>
      <c r="D6" s="3">
        <f t="shared" ref="D6:D10" si="0">SUM(B6:C6)</f>
        <v>642084</v>
      </c>
    </row>
    <row r="7" spans="1:4" s="24" customFormat="1" ht="15.75" thickBot="1" x14ac:dyDescent="0.3">
      <c r="A7" s="72" t="s">
        <v>184</v>
      </c>
      <c r="B7" s="3">
        <v>214142</v>
      </c>
      <c r="C7" s="3">
        <v>436071</v>
      </c>
      <c r="D7" s="3">
        <f t="shared" si="0"/>
        <v>650213</v>
      </c>
    </row>
    <row r="8" spans="1:4" s="24" customFormat="1" ht="15.75" thickBot="1" x14ac:dyDescent="0.3">
      <c r="A8" s="72" t="s">
        <v>181</v>
      </c>
      <c r="B8" s="3">
        <v>215251</v>
      </c>
      <c r="C8" s="3">
        <v>436390</v>
      </c>
      <c r="D8" s="3">
        <f t="shared" ref="D8:D9" si="1">SUM(B8:C8)</f>
        <v>651641</v>
      </c>
    </row>
    <row r="9" spans="1:4" s="24" customFormat="1" ht="15.75" thickBot="1" x14ac:dyDescent="0.3">
      <c r="A9" s="72" t="s">
        <v>180</v>
      </c>
      <c r="B9" s="3">
        <v>215635</v>
      </c>
      <c r="C9" s="3">
        <v>434811</v>
      </c>
      <c r="D9" s="3">
        <f t="shared" si="1"/>
        <v>650446</v>
      </c>
    </row>
    <row r="10" spans="1:4" s="24" customFormat="1" ht="15.75" thickBot="1" x14ac:dyDescent="0.3">
      <c r="A10" s="72" t="s">
        <v>161</v>
      </c>
      <c r="B10" s="3">
        <v>217598</v>
      </c>
      <c r="C10" s="3">
        <v>434315</v>
      </c>
      <c r="D10" s="3">
        <f t="shared" si="0"/>
        <v>651913</v>
      </c>
    </row>
    <row r="11" spans="1:4" ht="15" customHeight="1" thickBot="1" x14ac:dyDescent="0.3">
      <c r="A11" s="72" t="s">
        <v>156</v>
      </c>
      <c r="B11" s="3">
        <v>216929</v>
      </c>
      <c r="C11" s="3">
        <v>433769</v>
      </c>
      <c r="D11" s="3">
        <f t="shared" ref="D11:D42" si="2">SUM(B11:C11)</f>
        <v>650698</v>
      </c>
    </row>
    <row r="12" spans="1:4" ht="15" customHeight="1" thickBot="1" x14ac:dyDescent="0.3">
      <c r="A12" s="72" t="s">
        <v>153</v>
      </c>
      <c r="B12" s="3">
        <v>215075</v>
      </c>
      <c r="C12" s="3">
        <v>431581</v>
      </c>
      <c r="D12" s="3">
        <f t="shared" si="2"/>
        <v>646656</v>
      </c>
    </row>
    <row r="13" spans="1:4" ht="15" customHeight="1" thickBot="1" x14ac:dyDescent="0.3">
      <c r="A13" s="72" t="s">
        <v>74</v>
      </c>
      <c r="B13" s="3">
        <v>211023</v>
      </c>
      <c r="C13" s="3">
        <v>430585</v>
      </c>
      <c r="D13" s="3">
        <f t="shared" si="2"/>
        <v>641608</v>
      </c>
    </row>
    <row r="14" spans="1:4" ht="15" customHeight="1" thickBot="1" x14ac:dyDescent="0.3">
      <c r="A14" s="72" t="s">
        <v>60</v>
      </c>
      <c r="B14" s="3">
        <v>206093</v>
      </c>
      <c r="C14" s="3">
        <v>427790</v>
      </c>
      <c r="D14" s="3">
        <f t="shared" si="2"/>
        <v>633883</v>
      </c>
    </row>
    <row r="15" spans="1:4" ht="15" customHeight="1" thickBot="1" x14ac:dyDescent="0.3">
      <c r="A15" s="72" t="s">
        <v>2</v>
      </c>
      <c r="B15" s="3">
        <v>201544</v>
      </c>
      <c r="C15" s="3">
        <v>426113</v>
      </c>
      <c r="D15" s="3">
        <f t="shared" si="2"/>
        <v>627657</v>
      </c>
    </row>
    <row r="16" spans="1:4" ht="15" customHeight="1" thickBot="1" x14ac:dyDescent="0.3">
      <c r="A16" s="72" t="s">
        <v>3</v>
      </c>
      <c r="B16" s="3">
        <v>198700</v>
      </c>
      <c r="C16" s="3">
        <v>422724</v>
      </c>
      <c r="D16" s="3">
        <f t="shared" si="2"/>
        <v>621424</v>
      </c>
    </row>
    <row r="17" spans="1:13" ht="15" customHeight="1" thickBot="1" x14ac:dyDescent="0.3">
      <c r="A17" s="72" t="s">
        <v>4</v>
      </c>
      <c r="B17" s="3">
        <v>195521</v>
      </c>
      <c r="C17" s="3">
        <v>418816</v>
      </c>
      <c r="D17" s="3">
        <f t="shared" si="2"/>
        <v>614337</v>
      </c>
    </row>
    <row r="18" spans="1:13" ht="15" customHeight="1" thickBot="1" x14ac:dyDescent="0.3">
      <c r="A18" s="72" t="s">
        <v>5</v>
      </c>
      <c r="B18" s="3">
        <v>193694</v>
      </c>
      <c r="C18" s="3">
        <v>415695</v>
      </c>
      <c r="D18" s="3">
        <f t="shared" si="2"/>
        <v>609389</v>
      </c>
    </row>
    <row r="19" spans="1:13" ht="15" customHeight="1" thickBot="1" x14ac:dyDescent="0.3">
      <c r="A19" s="72" t="s">
        <v>6</v>
      </c>
      <c r="B19" s="3">
        <v>192807</v>
      </c>
      <c r="C19" s="3">
        <v>412218</v>
      </c>
      <c r="D19" s="3">
        <f t="shared" si="2"/>
        <v>605025</v>
      </c>
    </row>
    <row r="20" spans="1:13" ht="15" customHeight="1" thickTop="1" thickBot="1" x14ac:dyDescent="0.3">
      <c r="A20" s="72" t="s">
        <v>7</v>
      </c>
      <c r="B20" s="3">
        <v>194772</v>
      </c>
      <c r="C20" s="3">
        <v>409405</v>
      </c>
      <c r="D20" s="3">
        <f t="shared" si="2"/>
        <v>604177</v>
      </c>
      <c r="G20" s="76" t="s">
        <v>158</v>
      </c>
      <c r="H20" s="77"/>
      <c r="I20" s="77"/>
      <c r="J20" s="77"/>
      <c r="K20" s="77"/>
      <c r="L20" s="77"/>
      <c r="M20" s="78"/>
    </row>
    <row r="21" spans="1:13" ht="15" customHeight="1" thickBot="1" x14ac:dyDescent="0.3">
      <c r="A21" s="72" t="s">
        <v>8</v>
      </c>
      <c r="B21" s="3">
        <v>196150</v>
      </c>
      <c r="C21" s="3">
        <v>408235</v>
      </c>
      <c r="D21" s="3">
        <f t="shared" si="2"/>
        <v>604385</v>
      </c>
      <c r="G21" s="79"/>
      <c r="H21" s="80"/>
      <c r="I21" s="80"/>
      <c r="J21" s="80"/>
      <c r="K21" s="80"/>
      <c r="L21" s="80"/>
      <c r="M21" s="81"/>
    </row>
    <row r="22" spans="1:13" ht="15" customHeight="1" thickBot="1" x14ac:dyDescent="0.3">
      <c r="A22" s="72" t="s">
        <v>9</v>
      </c>
      <c r="B22" s="3">
        <v>196306</v>
      </c>
      <c r="C22" s="3">
        <v>409993</v>
      </c>
      <c r="D22" s="3">
        <f t="shared" si="2"/>
        <v>606299</v>
      </c>
      <c r="G22" s="79"/>
      <c r="H22" s="80"/>
      <c r="I22" s="80"/>
      <c r="J22" s="80"/>
      <c r="K22" s="80"/>
      <c r="L22" s="80"/>
      <c r="M22" s="81"/>
    </row>
    <row r="23" spans="1:13" ht="15" customHeight="1" thickBot="1" x14ac:dyDescent="0.3">
      <c r="A23" s="72" t="s">
        <v>10</v>
      </c>
      <c r="B23" s="3">
        <v>194077</v>
      </c>
      <c r="C23" s="3">
        <v>411281</v>
      </c>
      <c r="D23" s="3">
        <f t="shared" si="2"/>
        <v>605358</v>
      </c>
      <c r="G23" s="82"/>
      <c r="H23" s="83"/>
      <c r="I23" s="83"/>
      <c r="J23" s="83"/>
      <c r="K23" s="83"/>
      <c r="L23" s="83"/>
      <c r="M23" s="84"/>
    </row>
    <row r="24" spans="1:13" ht="15" customHeight="1" thickBot="1" x14ac:dyDescent="0.3">
      <c r="A24" s="72" t="s">
        <v>11</v>
      </c>
      <c r="B24" s="3">
        <v>186479</v>
      </c>
      <c r="C24" s="3">
        <v>415008</v>
      </c>
      <c r="D24" s="3">
        <f t="shared" si="2"/>
        <v>601487</v>
      </c>
      <c r="G24" s="24"/>
      <c r="H24" s="24"/>
      <c r="I24" s="24"/>
      <c r="J24" s="24"/>
      <c r="K24" s="24"/>
      <c r="L24" s="24"/>
      <c r="M24" s="24"/>
    </row>
    <row r="25" spans="1:13" ht="15" customHeight="1" thickTop="1" thickBot="1" x14ac:dyDescent="0.3">
      <c r="A25" s="72" t="s">
        <v>12</v>
      </c>
      <c r="B25" s="3">
        <v>181981</v>
      </c>
      <c r="C25" s="3">
        <v>418327</v>
      </c>
      <c r="D25" s="3">
        <f t="shared" si="2"/>
        <v>600308</v>
      </c>
      <c r="G25" s="76" t="s">
        <v>159</v>
      </c>
      <c r="H25" s="77"/>
      <c r="I25" s="77"/>
      <c r="J25" s="77"/>
      <c r="K25" s="77"/>
      <c r="L25" s="77"/>
      <c r="M25" s="78"/>
    </row>
    <row r="26" spans="1:13" ht="15" customHeight="1" thickBot="1" x14ac:dyDescent="0.3">
      <c r="A26" s="72" t="s">
        <v>13</v>
      </c>
      <c r="B26" s="3">
        <v>172439</v>
      </c>
      <c r="C26" s="3">
        <v>423112</v>
      </c>
      <c r="D26" s="3">
        <f t="shared" si="2"/>
        <v>595551</v>
      </c>
      <c r="G26" s="79"/>
      <c r="H26" s="80"/>
      <c r="I26" s="80"/>
      <c r="J26" s="80"/>
      <c r="K26" s="80"/>
      <c r="L26" s="80"/>
      <c r="M26" s="81"/>
    </row>
    <row r="27" spans="1:13" ht="15" customHeight="1" thickBot="1" x14ac:dyDescent="0.3">
      <c r="A27" s="72" t="s">
        <v>14</v>
      </c>
      <c r="B27" s="3">
        <v>166605</v>
      </c>
      <c r="C27" s="3">
        <v>432071</v>
      </c>
      <c r="D27" s="3">
        <f t="shared" si="2"/>
        <v>598676</v>
      </c>
      <c r="G27" s="79"/>
      <c r="H27" s="80"/>
      <c r="I27" s="80"/>
      <c r="J27" s="80"/>
      <c r="K27" s="80"/>
      <c r="L27" s="80"/>
      <c r="M27" s="81"/>
    </row>
    <row r="28" spans="1:13" ht="15" customHeight="1" thickBot="1" x14ac:dyDescent="0.3">
      <c r="A28" s="72" t="s">
        <v>15</v>
      </c>
      <c r="B28" s="3">
        <v>160780</v>
      </c>
      <c r="C28" s="3">
        <v>429923</v>
      </c>
      <c r="D28" s="3">
        <f t="shared" si="2"/>
        <v>590703</v>
      </c>
      <c r="G28" s="82"/>
      <c r="H28" s="83"/>
      <c r="I28" s="83"/>
      <c r="J28" s="83"/>
      <c r="K28" s="83"/>
      <c r="L28" s="83"/>
      <c r="M28" s="84"/>
    </row>
    <row r="29" spans="1:13" ht="15" customHeight="1" thickBot="1" x14ac:dyDescent="0.3">
      <c r="A29" s="72" t="s">
        <v>16</v>
      </c>
      <c r="B29" s="3">
        <v>155042</v>
      </c>
      <c r="C29" s="3">
        <v>427982</v>
      </c>
      <c r="D29" s="3">
        <f t="shared" si="2"/>
        <v>583024</v>
      </c>
    </row>
    <row r="30" spans="1:13" ht="15" customHeight="1" thickBot="1" x14ac:dyDescent="0.3">
      <c r="A30" s="72" t="s">
        <v>17</v>
      </c>
      <c r="B30" s="3">
        <v>148467</v>
      </c>
      <c r="C30" s="3">
        <v>420649</v>
      </c>
      <c r="D30" s="3">
        <f t="shared" si="2"/>
        <v>569116</v>
      </c>
      <c r="G30" s="53" t="s">
        <v>177</v>
      </c>
    </row>
    <row r="31" spans="1:13" ht="15" customHeight="1" thickBot="1" x14ac:dyDescent="0.3">
      <c r="A31" s="72" t="s">
        <v>18</v>
      </c>
      <c r="B31" s="3">
        <v>140041</v>
      </c>
      <c r="C31" s="3">
        <v>414539</v>
      </c>
      <c r="D31" s="3">
        <f t="shared" si="2"/>
        <v>554580</v>
      </c>
    </row>
    <row r="32" spans="1:13" ht="15" customHeight="1" thickBot="1" x14ac:dyDescent="0.3">
      <c r="A32" s="72" t="s">
        <v>19</v>
      </c>
      <c r="B32" s="3">
        <v>131200</v>
      </c>
      <c r="C32" s="3">
        <v>408281</v>
      </c>
      <c r="D32" s="3">
        <f t="shared" si="2"/>
        <v>539481</v>
      </c>
    </row>
    <row r="33" spans="1:4" ht="15" customHeight="1" thickBot="1" x14ac:dyDescent="0.3">
      <c r="A33" s="72" t="s">
        <v>20</v>
      </c>
      <c r="B33" s="3">
        <v>120521</v>
      </c>
      <c r="C33" s="3">
        <v>401829</v>
      </c>
      <c r="D33" s="3">
        <f t="shared" si="2"/>
        <v>522350</v>
      </c>
    </row>
    <row r="34" spans="1:4" ht="15" customHeight="1" thickBot="1" x14ac:dyDescent="0.3">
      <c r="A34" s="72" t="s">
        <v>21</v>
      </c>
      <c r="B34" s="3">
        <v>106866</v>
      </c>
      <c r="C34" s="3">
        <v>392146</v>
      </c>
      <c r="D34" s="3">
        <f t="shared" si="2"/>
        <v>499012</v>
      </c>
    </row>
    <row r="35" spans="1:4" ht="15" customHeight="1" thickBot="1" x14ac:dyDescent="0.3">
      <c r="A35" s="72" t="s">
        <v>22</v>
      </c>
      <c r="B35" s="3">
        <v>80375</v>
      </c>
      <c r="C35" s="3">
        <v>379070</v>
      </c>
      <c r="D35" s="3">
        <f t="shared" si="2"/>
        <v>459445</v>
      </c>
    </row>
    <row r="36" spans="1:4" ht="15" customHeight="1" thickBot="1" x14ac:dyDescent="0.3">
      <c r="A36" s="72" t="s">
        <v>23</v>
      </c>
      <c r="B36" s="3">
        <v>57942</v>
      </c>
      <c r="C36" s="3">
        <v>368682</v>
      </c>
      <c r="D36" s="3">
        <f t="shared" si="2"/>
        <v>426624</v>
      </c>
    </row>
    <row r="37" spans="1:4" ht="15" customHeight="1" thickBot="1" x14ac:dyDescent="0.3">
      <c r="A37" s="72" t="s">
        <v>24</v>
      </c>
      <c r="B37" s="3">
        <v>1984</v>
      </c>
      <c r="C37" s="3">
        <v>359739</v>
      </c>
      <c r="D37" s="3">
        <f t="shared" si="2"/>
        <v>361723</v>
      </c>
    </row>
    <row r="38" spans="1:4" ht="15" customHeight="1" thickBot="1" x14ac:dyDescent="0.3">
      <c r="A38" s="72" t="s">
        <v>25</v>
      </c>
      <c r="B38" s="3">
        <v>1198</v>
      </c>
      <c r="C38" s="3">
        <v>352357</v>
      </c>
      <c r="D38" s="3">
        <f t="shared" si="2"/>
        <v>353555</v>
      </c>
    </row>
    <row r="39" spans="1:4" ht="15" customHeight="1" thickBot="1" x14ac:dyDescent="0.3">
      <c r="A39" s="72" t="s">
        <v>26</v>
      </c>
      <c r="B39" s="3">
        <v>779</v>
      </c>
      <c r="C39" s="3">
        <v>349631</v>
      </c>
      <c r="D39" s="3">
        <f t="shared" si="2"/>
        <v>350410</v>
      </c>
    </row>
    <row r="40" spans="1:4" ht="15" customHeight="1" thickBot="1" x14ac:dyDescent="0.3">
      <c r="A40" s="72" t="s">
        <v>27</v>
      </c>
      <c r="B40" s="2"/>
      <c r="C40" s="3">
        <v>350821</v>
      </c>
      <c r="D40" s="3">
        <f t="shared" si="2"/>
        <v>350821</v>
      </c>
    </row>
    <row r="41" spans="1:4" ht="15" customHeight="1" thickBot="1" x14ac:dyDescent="0.3">
      <c r="A41" s="72" t="s">
        <v>28</v>
      </c>
      <c r="B41" s="2"/>
      <c r="C41" s="3">
        <v>352238</v>
      </c>
      <c r="D41" s="3">
        <f t="shared" si="2"/>
        <v>352238</v>
      </c>
    </row>
    <row r="42" spans="1:4" ht="15" customHeight="1" thickBot="1" x14ac:dyDescent="0.3">
      <c r="A42" s="72" t="s">
        <v>29</v>
      </c>
      <c r="B42" s="2"/>
      <c r="C42" s="3">
        <v>350234</v>
      </c>
      <c r="D42" s="3">
        <f t="shared" si="2"/>
        <v>350234</v>
      </c>
    </row>
    <row r="43" spans="1:4" ht="15" customHeight="1" thickBot="1" x14ac:dyDescent="0.3">
      <c r="A43" s="72" t="s">
        <v>30</v>
      </c>
      <c r="B43" s="2"/>
      <c r="C43" s="3">
        <v>343061</v>
      </c>
      <c r="D43" s="3">
        <f t="shared" ref="D43:D60" si="3">SUM(B43:C43)</f>
        <v>343061</v>
      </c>
    </row>
    <row r="44" spans="1:4" ht="15" customHeight="1" thickBot="1" x14ac:dyDescent="0.3">
      <c r="A44" s="72" t="s">
        <v>31</v>
      </c>
      <c r="B44" s="2"/>
      <c r="C44" s="3">
        <v>342226</v>
      </c>
      <c r="D44" s="3">
        <f t="shared" si="3"/>
        <v>342226</v>
      </c>
    </row>
    <row r="45" spans="1:4" ht="15" customHeight="1" thickBot="1" x14ac:dyDescent="0.3">
      <c r="A45" s="72" t="s">
        <v>32</v>
      </c>
      <c r="B45" s="2"/>
      <c r="C45" s="3">
        <v>341473</v>
      </c>
      <c r="D45" s="3">
        <f t="shared" si="3"/>
        <v>341473</v>
      </c>
    </row>
    <row r="46" spans="1:4" ht="15" customHeight="1" thickBot="1" x14ac:dyDescent="0.3">
      <c r="A46" s="72" t="s">
        <v>33</v>
      </c>
      <c r="B46" s="2"/>
      <c r="C46" s="3">
        <v>339484</v>
      </c>
      <c r="D46" s="3">
        <f t="shared" si="3"/>
        <v>339484</v>
      </c>
    </row>
    <row r="47" spans="1:4" ht="15" customHeight="1" thickBot="1" x14ac:dyDescent="0.3">
      <c r="A47" s="72" t="s">
        <v>34</v>
      </c>
      <c r="B47" s="2"/>
      <c r="C47" s="3">
        <v>337818</v>
      </c>
      <c r="D47" s="3">
        <f t="shared" si="3"/>
        <v>337818</v>
      </c>
    </row>
    <row r="48" spans="1:4" ht="15" customHeight="1" thickBot="1" x14ac:dyDescent="0.3">
      <c r="A48" s="72" t="s">
        <v>35</v>
      </c>
      <c r="B48" s="2"/>
      <c r="C48" s="3">
        <v>337989</v>
      </c>
      <c r="D48" s="3">
        <f t="shared" si="3"/>
        <v>337989</v>
      </c>
    </row>
    <row r="49" spans="1:4" ht="15" customHeight="1" thickBot="1" x14ac:dyDescent="0.3">
      <c r="A49" s="72" t="s">
        <v>36</v>
      </c>
      <c r="B49" s="2"/>
      <c r="C49" s="3">
        <v>336279</v>
      </c>
      <c r="D49" s="3">
        <f t="shared" si="3"/>
        <v>336279</v>
      </c>
    </row>
    <row r="50" spans="1:4" ht="15" customHeight="1" thickBot="1" x14ac:dyDescent="0.3">
      <c r="A50" s="72" t="s">
        <v>37</v>
      </c>
      <c r="B50" s="2"/>
      <c r="C50" s="3">
        <v>335842</v>
      </c>
      <c r="D50" s="3">
        <f t="shared" si="3"/>
        <v>335842</v>
      </c>
    </row>
    <row r="51" spans="1:4" ht="15" customHeight="1" thickBot="1" x14ac:dyDescent="0.3">
      <c r="A51" s="72" t="s">
        <v>38</v>
      </c>
      <c r="B51" s="2"/>
      <c r="C51" s="3">
        <v>335071</v>
      </c>
      <c r="D51" s="3">
        <f t="shared" si="3"/>
        <v>335071</v>
      </c>
    </row>
    <row r="52" spans="1:4" ht="15" customHeight="1" thickBot="1" x14ac:dyDescent="0.3">
      <c r="A52" s="72" t="s">
        <v>39</v>
      </c>
      <c r="B52" s="2"/>
      <c r="C52" s="3">
        <v>334545</v>
      </c>
      <c r="D52" s="3">
        <f t="shared" si="3"/>
        <v>334545</v>
      </c>
    </row>
    <row r="53" spans="1:4" s="24" customFormat="1" ht="15" customHeight="1" thickBot="1" x14ac:dyDescent="0.3">
      <c r="A53" s="72" t="s">
        <v>40</v>
      </c>
      <c r="B53" s="2"/>
      <c r="C53" s="3">
        <v>334025</v>
      </c>
      <c r="D53" s="3">
        <f t="shared" si="3"/>
        <v>334025</v>
      </c>
    </row>
    <row r="54" spans="1:4" ht="15" customHeight="1" thickBot="1" x14ac:dyDescent="0.3">
      <c r="A54" s="56" t="s">
        <v>41</v>
      </c>
      <c r="B54" s="2"/>
      <c r="C54" s="3">
        <v>333260</v>
      </c>
      <c r="D54" s="3">
        <f t="shared" si="3"/>
        <v>333260</v>
      </c>
    </row>
    <row r="55" spans="1:4" ht="15" customHeight="1" thickBot="1" x14ac:dyDescent="0.3">
      <c r="A55" s="29" t="s">
        <v>42</v>
      </c>
      <c r="B55" s="2"/>
      <c r="C55" s="3">
        <v>330659</v>
      </c>
      <c r="D55" s="3">
        <f t="shared" si="3"/>
        <v>330659</v>
      </c>
    </row>
    <row r="56" spans="1:4" ht="15" customHeight="1" thickBot="1" x14ac:dyDescent="0.3">
      <c r="A56" s="39" t="s">
        <v>43</v>
      </c>
      <c r="B56" s="38"/>
      <c r="C56" s="40">
        <v>330560</v>
      </c>
      <c r="D56" s="3">
        <f t="shared" si="3"/>
        <v>330560</v>
      </c>
    </row>
    <row r="57" spans="1:4" ht="15" customHeight="1" thickBot="1" x14ac:dyDescent="0.3">
      <c r="A57" s="39" t="s">
        <v>44</v>
      </c>
      <c r="B57" s="38"/>
      <c r="C57" s="40">
        <v>329712</v>
      </c>
      <c r="D57" s="3">
        <f t="shared" si="3"/>
        <v>329712</v>
      </c>
    </row>
    <row r="58" spans="1:4" ht="15" customHeight="1" thickBot="1" x14ac:dyDescent="0.3">
      <c r="A58" s="39" t="s">
        <v>45</v>
      </c>
      <c r="B58" s="38"/>
      <c r="C58" s="40">
        <v>328665</v>
      </c>
      <c r="D58" s="3">
        <f t="shared" si="3"/>
        <v>328665</v>
      </c>
    </row>
    <row r="59" spans="1:4" ht="15" customHeight="1" thickBot="1" x14ac:dyDescent="0.3">
      <c r="A59" s="9" t="s">
        <v>46</v>
      </c>
      <c r="B59" s="2"/>
      <c r="C59" s="3">
        <v>327206</v>
      </c>
      <c r="D59" s="3">
        <f t="shared" si="3"/>
        <v>327206</v>
      </c>
    </row>
    <row r="60" spans="1:4" ht="15" customHeight="1" thickBot="1" x14ac:dyDescent="0.3">
      <c r="A60" s="9" t="s">
        <v>86</v>
      </c>
      <c r="B60" s="2"/>
      <c r="C60" s="3">
        <v>326542</v>
      </c>
      <c r="D60" s="3">
        <f t="shared" si="3"/>
        <v>326542</v>
      </c>
    </row>
    <row r="61" spans="1:4" ht="15" customHeight="1" x14ac:dyDescent="0.25"/>
    <row r="62" spans="1:4" ht="15" customHeight="1" x14ac:dyDescent="0.25"/>
    <row r="63" spans="1:4" ht="15" customHeight="1" x14ac:dyDescent="0.25"/>
    <row r="64" spans="1: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7">
    <mergeCell ref="A1:D1"/>
    <mergeCell ref="G20:M23"/>
    <mergeCell ref="G25:M28"/>
    <mergeCell ref="A2:A3"/>
    <mergeCell ref="B2:B5"/>
    <mergeCell ref="C2:C5"/>
    <mergeCell ref="D2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>
      <pane ySplit="3" topLeftCell="A4" activePane="bottomLeft" state="frozen"/>
      <selection pane="bottomLeft" activeCell="C11" sqref="C11"/>
    </sheetView>
  </sheetViews>
  <sheetFormatPr defaultRowHeight="12.75" customHeight="1" x14ac:dyDescent="0.25"/>
  <cols>
    <col min="1" max="1" width="10.7109375" style="7" bestFit="1" customWidth="1"/>
    <col min="2" max="16384" width="9.140625" style="7"/>
  </cols>
  <sheetData>
    <row r="1" spans="1:8" ht="20.100000000000001" customHeight="1" thickTop="1" thickBot="1" x14ac:dyDescent="0.3">
      <c r="A1" s="100" t="s">
        <v>143</v>
      </c>
      <c r="B1" s="101"/>
      <c r="C1" s="101"/>
      <c r="D1" s="101"/>
      <c r="E1" s="101"/>
      <c r="F1" s="102"/>
      <c r="G1" s="129"/>
      <c r="H1" s="103"/>
    </row>
    <row r="2" spans="1:8" ht="12.75" customHeight="1" thickTop="1" thickBot="1" x14ac:dyDescent="0.3">
      <c r="A2" s="108" t="s">
        <v>47</v>
      </c>
      <c r="B2" s="104" t="s">
        <v>81</v>
      </c>
      <c r="C2" s="105"/>
      <c r="D2" s="104" t="s">
        <v>82</v>
      </c>
      <c r="E2" s="105"/>
      <c r="F2" s="104" t="s">
        <v>83</v>
      </c>
      <c r="G2" s="105"/>
      <c r="H2" s="106" t="s">
        <v>53</v>
      </c>
    </row>
    <row r="3" spans="1:8" ht="12.75" customHeight="1" thickBot="1" x14ac:dyDescent="0.3">
      <c r="A3" s="109"/>
      <c r="B3" s="16" t="s">
        <v>1</v>
      </c>
      <c r="C3" s="16" t="s">
        <v>0</v>
      </c>
      <c r="D3" s="16" t="s">
        <v>1</v>
      </c>
      <c r="E3" s="16" t="s">
        <v>0</v>
      </c>
      <c r="F3" s="16" t="s">
        <v>1</v>
      </c>
      <c r="G3" s="16" t="s">
        <v>0</v>
      </c>
      <c r="H3" s="107"/>
    </row>
    <row r="4" spans="1:8" s="24" customFormat="1" ht="15" customHeight="1" thickBot="1" x14ac:dyDescent="0.3">
      <c r="A4" s="72" t="s">
        <v>185</v>
      </c>
      <c r="B4" s="3">
        <v>279715</v>
      </c>
      <c r="C4" s="3">
        <v>10947</v>
      </c>
      <c r="D4" s="3">
        <v>114720</v>
      </c>
      <c r="E4" s="3">
        <v>198680</v>
      </c>
      <c r="F4" s="3">
        <v>37932</v>
      </c>
      <c r="G4" s="3">
        <v>74</v>
      </c>
      <c r="H4" s="3">
        <f t="shared" ref="H4:H6" si="0">SUM(B4:G4)</f>
        <v>642068</v>
      </c>
    </row>
    <row r="5" spans="1:8" s="24" customFormat="1" ht="15" customHeight="1" thickBot="1" x14ac:dyDescent="0.3">
      <c r="A5" s="72" t="s">
        <v>184</v>
      </c>
      <c r="B5" s="3">
        <v>282176</v>
      </c>
      <c r="C5" s="3">
        <v>11086</v>
      </c>
      <c r="D5" s="3">
        <v>115888</v>
      </c>
      <c r="E5" s="3">
        <v>202990</v>
      </c>
      <c r="F5" s="3">
        <v>37941</v>
      </c>
      <c r="G5" s="3">
        <v>66</v>
      </c>
      <c r="H5" s="3">
        <f t="shared" si="0"/>
        <v>650147</v>
      </c>
    </row>
    <row r="6" spans="1:8" s="24" customFormat="1" ht="15" customHeight="1" thickBot="1" x14ac:dyDescent="0.3">
      <c r="A6" s="72" t="s">
        <v>181</v>
      </c>
      <c r="B6" s="3">
        <v>282317</v>
      </c>
      <c r="C6" s="3">
        <v>10956</v>
      </c>
      <c r="D6" s="3">
        <v>116067</v>
      </c>
      <c r="E6" s="3">
        <v>204240</v>
      </c>
      <c r="F6" s="3">
        <v>37926</v>
      </c>
      <c r="G6" s="3">
        <v>55</v>
      </c>
      <c r="H6" s="3">
        <f t="shared" si="0"/>
        <v>651561</v>
      </c>
    </row>
    <row r="7" spans="1:8" s="24" customFormat="1" ht="15" customHeight="1" thickBot="1" x14ac:dyDescent="0.3">
      <c r="A7" s="72" t="s">
        <v>180</v>
      </c>
      <c r="B7" s="3">
        <v>281259</v>
      </c>
      <c r="C7" s="3">
        <v>10946</v>
      </c>
      <c r="D7" s="3">
        <v>115744</v>
      </c>
      <c r="E7" s="3">
        <v>204622</v>
      </c>
      <c r="F7" s="3">
        <v>37707</v>
      </c>
      <c r="G7" s="3">
        <v>67</v>
      </c>
      <c r="H7" s="3">
        <f>SUM(B7:G7)</f>
        <v>650345</v>
      </c>
    </row>
    <row r="8" spans="1:8" s="24" customFormat="1" ht="15" customHeight="1" thickBot="1" x14ac:dyDescent="0.3">
      <c r="A8" s="72" t="s">
        <v>161</v>
      </c>
      <c r="B8" s="3">
        <v>280933</v>
      </c>
      <c r="C8" s="3">
        <v>11114</v>
      </c>
      <c r="D8" s="3">
        <v>115813</v>
      </c>
      <c r="E8" s="3">
        <v>206289</v>
      </c>
      <c r="F8" s="3">
        <v>37461</v>
      </c>
      <c r="G8" s="3">
        <v>195</v>
      </c>
      <c r="H8" s="3">
        <f>SUM(B8:G8)</f>
        <v>651805</v>
      </c>
    </row>
    <row r="9" spans="1:8" ht="15" customHeight="1" thickBot="1" x14ac:dyDescent="0.3">
      <c r="A9" s="72" t="s">
        <v>156</v>
      </c>
      <c r="B9" s="3">
        <v>281241</v>
      </c>
      <c r="C9" s="3">
        <v>10903</v>
      </c>
      <c r="D9" s="3">
        <v>115380</v>
      </c>
      <c r="E9" s="3">
        <v>205748</v>
      </c>
      <c r="F9" s="3">
        <v>37014</v>
      </c>
      <c r="G9" s="3">
        <v>278</v>
      </c>
      <c r="H9" s="3">
        <f>SUM(B9:G9)</f>
        <v>650564</v>
      </c>
    </row>
    <row r="10" spans="1:8" ht="15" customHeight="1" thickBot="1" x14ac:dyDescent="0.3">
      <c r="A10" s="72" t="s">
        <v>153</v>
      </c>
      <c r="B10" s="3">
        <v>279992</v>
      </c>
      <c r="C10" s="3">
        <v>10774</v>
      </c>
      <c r="D10" s="3">
        <v>114706</v>
      </c>
      <c r="E10" s="3">
        <v>204021</v>
      </c>
      <c r="F10" s="3">
        <v>36741</v>
      </c>
      <c r="G10" s="3">
        <v>280</v>
      </c>
      <c r="H10" s="3">
        <f>SUM(B10:G10)</f>
        <v>646514</v>
      </c>
    </row>
    <row r="11" spans="1:8" ht="15" customHeight="1" thickBot="1" x14ac:dyDescent="0.3">
      <c r="A11" s="72" t="s">
        <v>74</v>
      </c>
      <c r="B11" s="3">
        <v>279833</v>
      </c>
      <c r="C11" s="3">
        <v>10529</v>
      </c>
      <c r="D11" s="3">
        <v>114321</v>
      </c>
      <c r="E11" s="3">
        <v>200112</v>
      </c>
      <c r="F11" s="3">
        <v>36313</v>
      </c>
      <c r="G11" s="3">
        <v>382</v>
      </c>
      <c r="H11" s="3">
        <f t="shared" ref="H11:H58" si="1">SUM(B11:G11)</f>
        <v>641490</v>
      </c>
    </row>
    <row r="12" spans="1:8" ht="15" customHeight="1" thickBot="1" x14ac:dyDescent="0.3">
      <c r="A12" s="72" t="s">
        <v>60</v>
      </c>
      <c r="B12" s="3">
        <v>277596</v>
      </c>
      <c r="C12" s="3">
        <v>10342</v>
      </c>
      <c r="D12" s="3">
        <v>113977</v>
      </c>
      <c r="E12" s="3">
        <v>195367</v>
      </c>
      <c r="F12" s="3">
        <v>36118</v>
      </c>
      <c r="G12" s="3">
        <v>384</v>
      </c>
      <c r="H12" s="3">
        <f t="shared" si="1"/>
        <v>633784</v>
      </c>
    </row>
    <row r="13" spans="1:8" ht="15" customHeight="1" thickBot="1" x14ac:dyDescent="0.3">
      <c r="A13" s="72" t="s">
        <v>2</v>
      </c>
      <c r="B13" s="3">
        <v>276428</v>
      </c>
      <c r="C13" s="3">
        <v>10139</v>
      </c>
      <c r="D13" s="3">
        <v>113695</v>
      </c>
      <c r="E13" s="3">
        <v>191084</v>
      </c>
      <c r="F13" s="3">
        <v>35882</v>
      </c>
      <c r="G13" s="3">
        <v>321</v>
      </c>
      <c r="H13" s="3">
        <f t="shared" si="1"/>
        <v>627549</v>
      </c>
    </row>
    <row r="14" spans="1:8" ht="15" customHeight="1" thickBot="1" x14ac:dyDescent="0.3">
      <c r="A14" s="72" t="s">
        <v>3</v>
      </c>
      <c r="B14" s="3">
        <v>273650</v>
      </c>
      <c r="C14" s="3">
        <v>9889</v>
      </c>
      <c r="D14" s="3">
        <v>113352</v>
      </c>
      <c r="E14" s="3">
        <v>188514</v>
      </c>
      <c r="F14" s="3">
        <v>35613</v>
      </c>
      <c r="G14" s="3">
        <v>297</v>
      </c>
      <c r="H14" s="3">
        <f t="shared" si="1"/>
        <v>621315</v>
      </c>
    </row>
    <row r="15" spans="1:8" ht="15" customHeight="1" thickBot="1" x14ac:dyDescent="0.3">
      <c r="A15" s="72" t="s">
        <v>4</v>
      </c>
      <c r="B15" s="3">
        <v>271173</v>
      </c>
      <c r="C15" s="3">
        <v>9684</v>
      </c>
      <c r="D15" s="3">
        <v>112217</v>
      </c>
      <c r="E15" s="3">
        <v>185579</v>
      </c>
      <c r="F15" s="3">
        <v>35314</v>
      </c>
      <c r="G15" s="3">
        <v>258</v>
      </c>
      <c r="H15" s="3">
        <f t="shared" si="1"/>
        <v>614225</v>
      </c>
    </row>
    <row r="16" spans="1:8" ht="15" customHeight="1" thickBot="1" x14ac:dyDescent="0.3">
      <c r="A16" s="72" t="s">
        <v>5</v>
      </c>
      <c r="B16" s="3">
        <v>268798</v>
      </c>
      <c r="C16" s="3">
        <v>9469</v>
      </c>
      <c r="D16" s="3">
        <v>111638</v>
      </c>
      <c r="E16" s="3">
        <v>183966</v>
      </c>
      <c r="F16" s="3">
        <v>35167</v>
      </c>
      <c r="G16" s="3">
        <v>259</v>
      </c>
      <c r="H16" s="3">
        <f t="shared" si="1"/>
        <v>609297</v>
      </c>
    </row>
    <row r="17" spans="1:19" ht="15" customHeight="1" thickBot="1" x14ac:dyDescent="0.3">
      <c r="A17" s="72" t="s">
        <v>6</v>
      </c>
      <c r="B17" s="3">
        <v>266457</v>
      </c>
      <c r="C17" s="3">
        <v>9286</v>
      </c>
      <c r="D17" s="3">
        <v>110785</v>
      </c>
      <c r="E17" s="3">
        <v>183260</v>
      </c>
      <c r="F17" s="3">
        <v>34870</v>
      </c>
      <c r="G17" s="3">
        <v>261</v>
      </c>
      <c r="H17" s="3">
        <f t="shared" si="1"/>
        <v>604919</v>
      </c>
    </row>
    <row r="18" spans="1:19" ht="15" customHeight="1" thickBot="1" x14ac:dyDescent="0.3">
      <c r="A18" s="72" t="s">
        <v>7</v>
      </c>
      <c r="B18" s="3">
        <v>264322</v>
      </c>
      <c r="C18" s="3">
        <v>9169</v>
      </c>
      <c r="D18" s="3">
        <v>110479</v>
      </c>
      <c r="E18" s="3">
        <v>185277</v>
      </c>
      <c r="F18" s="3">
        <v>34506</v>
      </c>
      <c r="G18" s="3">
        <v>326</v>
      </c>
      <c r="H18" s="3">
        <f t="shared" si="1"/>
        <v>604079</v>
      </c>
    </row>
    <row r="19" spans="1:19" ht="15" customHeight="1" thickTop="1" thickBot="1" x14ac:dyDescent="0.3">
      <c r="A19" s="72" t="s">
        <v>8</v>
      </c>
      <c r="B19" s="3">
        <v>263209</v>
      </c>
      <c r="C19" s="3">
        <v>9108</v>
      </c>
      <c r="D19" s="3">
        <v>110702</v>
      </c>
      <c r="E19" s="3">
        <v>186691</v>
      </c>
      <c r="F19" s="3">
        <v>34212</v>
      </c>
      <c r="G19" s="3">
        <v>351</v>
      </c>
      <c r="H19" s="3">
        <f t="shared" si="1"/>
        <v>604273</v>
      </c>
      <c r="M19" s="76" t="s">
        <v>158</v>
      </c>
      <c r="N19" s="77"/>
      <c r="O19" s="77"/>
      <c r="P19" s="77"/>
      <c r="Q19" s="77"/>
      <c r="R19" s="77"/>
      <c r="S19" s="78"/>
    </row>
    <row r="20" spans="1:19" ht="15" customHeight="1" thickBot="1" x14ac:dyDescent="0.3">
      <c r="A20" s="72" t="s">
        <v>9</v>
      </c>
      <c r="B20" s="3">
        <v>264410</v>
      </c>
      <c r="C20" s="3">
        <v>8990</v>
      </c>
      <c r="D20" s="3">
        <v>111587</v>
      </c>
      <c r="E20" s="3">
        <v>186959</v>
      </c>
      <c r="F20" s="3">
        <v>33896</v>
      </c>
      <c r="G20" s="3">
        <v>357</v>
      </c>
      <c r="H20" s="3">
        <f t="shared" si="1"/>
        <v>606199</v>
      </c>
      <c r="M20" s="79"/>
      <c r="N20" s="80"/>
      <c r="O20" s="80"/>
      <c r="P20" s="80"/>
      <c r="Q20" s="80"/>
      <c r="R20" s="80"/>
      <c r="S20" s="81"/>
    </row>
    <row r="21" spans="1:19" ht="15" customHeight="1" thickBot="1" x14ac:dyDescent="0.3">
      <c r="A21" s="72" t="s">
        <v>10</v>
      </c>
      <c r="B21" s="3">
        <v>265426</v>
      </c>
      <c r="C21" s="3">
        <v>8736</v>
      </c>
      <c r="D21" s="3">
        <v>112186</v>
      </c>
      <c r="E21" s="3">
        <v>184972</v>
      </c>
      <c r="F21" s="3">
        <v>33563</v>
      </c>
      <c r="G21" s="3">
        <v>369</v>
      </c>
      <c r="H21" s="3">
        <f t="shared" si="1"/>
        <v>605252</v>
      </c>
      <c r="M21" s="79"/>
      <c r="N21" s="80"/>
      <c r="O21" s="80"/>
      <c r="P21" s="80"/>
      <c r="Q21" s="80"/>
      <c r="R21" s="80"/>
      <c r="S21" s="81"/>
    </row>
    <row r="22" spans="1:19" ht="15" customHeight="1" thickBot="1" x14ac:dyDescent="0.3">
      <c r="A22" s="72" t="s">
        <v>11</v>
      </c>
      <c r="B22" s="3">
        <v>268407</v>
      </c>
      <c r="C22" s="3">
        <v>8328</v>
      </c>
      <c r="D22" s="3">
        <v>113247</v>
      </c>
      <c r="E22" s="3">
        <v>177795</v>
      </c>
      <c r="F22" s="3">
        <v>33241</v>
      </c>
      <c r="G22" s="3">
        <v>356</v>
      </c>
      <c r="H22" s="3">
        <f t="shared" si="1"/>
        <v>601374</v>
      </c>
      <c r="M22" s="82"/>
      <c r="N22" s="83"/>
      <c r="O22" s="83"/>
      <c r="P22" s="83"/>
      <c r="Q22" s="83"/>
      <c r="R22" s="83"/>
      <c r="S22" s="84"/>
    </row>
    <row r="23" spans="1:19" ht="15" customHeight="1" thickBot="1" x14ac:dyDescent="0.3">
      <c r="A23" s="72" t="s">
        <v>12</v>
      </c>
      <c r="B23" s="3">
        <v>271830</v>
      </c>
      <c r="C23" s="3">
        <v>8045</v>
      </c>
      <c r="D23" s="3">
        <v>113513</v>
      </c>
      <c r="E23" s="3">
        <v>173582</v>
      </c>
      <c r="F23" s="3">
        <v>32869</v>
      </c>
      <c r="G23" s="3">
        <v>354</v>
      </c>
      <c r="H23" s="3">
        <f t="shared" si="1"/>
        <v>600193</v>
      </c>
      <c r="M23" s="24"/>
      <c r="N23" s="24"/>
      <c r="O23" s="24"/>
      <c r="P23" s="24"/>
      <c r="Q23" s="24"/>
      <c r="R23" s="24"/>
      <c r="S23" s="24"/>
    </row>
    <row r="24" spans="1:19" ht="15" customHeight="1" thickTop="1" thickBot="1" x14ac:dyDescent="0.3">
      <c r="A24" s="72" t="s">
        <v>13</v>
      </c>
      <c r="B24" s="3">
        <v>274557</v>
      </c>
      <c r="C24" s="3">
        <v>7448</v>
      </c>
      <c r="D24" s="3">
        <v>115287</v>
      </c>
      <c r="E24" s="3">
        <v>164677</v>
      </c>
      <c r="F24" s="3">
        <v>33142</v>
      </c>
      <c r="G24" s="3">
        <v>314</v>
      </c>
      <c r="H24" s="3">
        <f t="shared" si="1"/>
        <v>595425</v>
      </c>
      <c r="M24" s="76" t="s">
        <v>159</v>
      </c>
      <c r="N24" s="77"/>
      <c r="O24" s="77"/>
      <c r="P24" s="77"/>
      <c r="Q24" s="77"/>
      <c r="R24" s="77"/>
      <c r="S24" s="78"/>
    </row>
    <row r="25" spans="1:19" ht="15" customHeight="1" thickBot="1" x14ac:dyDescent="0.3">
      <c r="A25" s="72" t="s">
        <v>14</v>
      </c>
      <c r="B25" s="3">
        <v>281050</v>
      </c>
      <c r="C25" s="3">
        <v>6999</v>
      </c>
      <c r="D25" s="3">
        <v>117910</v>
      </c>
      <c r="E25" s="3">
        <v>159351</v>
      </c>
      <c r="F25" s="3">
        <v>32981</v>
      </c>
      <c r="G25" s="3">
        <v>255</v>
      </c>
      <c r="H25" s="3">
        <f t="shared" si="1"/>
        <v>598546</v>
      </c>
      <c r="M25" s="79"/>
      <c r="N25" s="80"/>
      <c r="O25" s="80"/>
      <c r="P25" s="80"/>
      <c r="Q25" s="80"/>
      <c r="R25" s="80"/>
      <c r="S25" s="81"/>
    </row>
    <row r="26" spans="1:19" ht="15" customHeight="1" thickBot="1" x14ac:dyDescent="0.3">
      <c r="A26" s="72" t="s">
        <v>15</v>
      </c>
      <c r="B26" s="3">
        <v>279362</v>
      </c>
      <c r="C26" s="3">
        <v>6605</v>
      </c>
      <c r="D26" s="3">
        <v>117800</v>
      </c>
      <c r="E26" s="3">
        <v>153974</v>
      </c>
      <c r="F26" s="3">
        <v>32640</v>
      </c>
      <c r="G26" s="3">
        <v>201</v>
      </c>
      <c r="H26" s="3">
        <f t="shared" si="1"/>
        <v>590582</v>
      </c>
      <c r="M26" s="79"/>
      <c r="N26" s="80"/>
      <c r="O26" s="80"/>
      <c r="P26" s="80"/>
      <c r="Q26" s="80"/>
      <c r="R26" s="80"/>
      <c r="S26" s="81"/>
    </row>
    <row r="27" spans="1:19" ht="15" customHeight="1" thickBot="1" x14ac:dyDescent="0.3">
      <c r="A27" s="72" t="s">
        <v>16</v>
      </c>
      <c r="B27" s="3">
        <v>278276</v>
      </c>
      <c r="C27" s="3">
        <v>6285</v>
      </c>
      <c r="D27" s="3">
        <v>117205</v>
      </c>
      <c r="E27" s="3">
        <v>148612</v>
      </c>
      <c r="F27" s="3">
        <v>32370</v>
      </c>
      <c r="G27" s="3">
        <v>145</v>
      </c>
      <c r="H27" s="3">
        <f t="shared" si="1"/>
        <v>582893</v>
      </c>
      <c r="M27" s="82"/>
      <c r="N27" s="83"/>
      <c r="O27" s="83"/>
      <c r="P27" s="83"/>
      <c r="Q27" s="83"/>
      <c r="R27" s="83"/>
      <c r="S27" s="84"/>
    </row>
    <row r="28" spans="1:19" ht="15" customHeight="1" thickBot="1" x14ac:dyDescent="0.3">
      <c r="A28" s="72" t="s">
        <v>17</v>
      </c>
      <c r="B28" s="3">
        <v>272659</v>
      </c>
      <c r="C28" s="3">
        <v>6005</v>
      </c>
      <c r="D28" s="3">
        <v>115764</v>
      </c>
      <c r="E28" s="3">
        <v>142363</v>
      </c>
      <c r="F28" s="3">
        <v>32102</v>
      </c>
      <c r="G28" s="3">
        <v>98</v>
      </c>
      <c r="H28" s="3">
        <f t="shared" si="1"/>
        <v>568991</v>
      </c>
    </row>
    <row r="29" spans="1:19" ht="15" customHeight="1" thickBot="1" x14ac:dyDescent="0.3">
      <c r="A29" s="72" t="s">
        <v>18</v>
      </c>
      <c r="B29" s="3">
        <v>268232</v>
      </c>
      <c r="C29" s="3">
        <v>5657</v>
      </c>
      <c r="D29" s="3">
        <v>114358</v>
      </c>
      <c r="E29" s="3">
        <v>134313</v>
      </c>
      <c r="F29" s="3">
        <v>31815</v>
      </c>
      <c r="G29" s="3">
        <v>71</v>
      </c>
      <c r="H29" s="3">
        <f t="shared" si="1"/>
        <v>554446</v>
      </c>
      <c r="M29" s="53" t="s">
        <v>177</v>
      </c>
    </row>
    <row r="30" spans="1:19" ht="15" customHeight="1" thickBot="1" x14ac:dyDescent="0.3">
      <c r="A30" s="72" t="s">
        <v>19</v>
      </c>
      <c r="B30" s="3">
        <v>263573</v>
      </c>
      <c r="C30" s="3">
        <v>5380</v>
      </c>
      <c r="D30" s="3">
        <v>112989</v>
      </c>
      <c r="E30" s="3">
        <v>125764</v>
      </c>
      <c r="F30" s="3">
        <v>31581</v>
      </c>
      <c r="G30" s="3">
        <v>56</v>
      </c>
      <c r="H30" s="3">
        <f t="shared" si="1"/>
        <v>539343</v>
      </c>
    </row>
    <row r="31" spans="1:19" ht="15" customHeight="1" thickBot="1" x14ac:dyDescent="0.3">
      <c r="A31" s="72" t="s">
        <v>20</v>
      </c>
      <c r="B31" s="3">
        <v>258466</v>
      </c>
      <c r="C31" s="3">
        <v>4876</v>
      </c>
      <c r="D31" s="3">
        <v>111808</v>
      </c>
      <c r="E31" s="3">
        <v>115609</v>
      </c>
      <c r="F31" s="3">
        <v>31432</v>
      </c>
      <c r="G31" s="3">
        <v>36</v>
      </c>
      <c r="H31" s="3">
        <f t="shared" si="1"/>
        <v>522227</v>
      </c>
    </row>
    <row r="32" spans="1:19" ht="15" customHeight="1" thickBot="1" x14ac:dyDescent="0.3">
      <c r="A32" s="72" t="s">
        <v>21</v>
      </c>
      <c r="B32" s="3">
        <v>252232</v>
      </c>
      <c r="C32" s="3">
        <v>4616</v>
      </c>
      <c r="D32" s="3">
        <v>108665</v>
      </c>
      <c r="E32" s="3">
        <v>102232</v>
      </c>
      <c r="F32" s="3">
        <v>31114</v>
      </c>
      <c r="G32" s="3">
        <v>16</v>
      </c>
      <c r="H32" s="3">
        <f t="shared" si="1"/>
        <v>498875</v>
      </c>
    </row>
    <row r="33" spans="1:8" ht="15" customHeight="1" thickBot="1" x14ac:dyDescent="0.3">
      <c r="A33" s="72" t="s">
        <v>22</v>
      </c>
      <c r="B33" s="3">
        <v>242985</v>
      </c>
      <c r="C33" s="3">
        <v>3823</v>
      </c>
      <c r="D33" s="3">
        <v>105178</v>
      </c>
      <c r="E33" s="3">
        <v>76538</v>
      </c>
      <c r="F33" s="3">
        <v>30784</v>
      </c>
      <c r="G33" s="3">
        <v>13</v>
      </c>
      <c r="H33" s="3">
        <f t="shared" si="1"/>
        <v>459321</v>
      </c>
    </row>
    <row r="34" spans="1:8" ht="15" customHeight="1" thickBot="1" x14ac:dyDescent="0.3">
      <c r="A34" s="72" t="s">
        <v>23</v>
      </c>
      <c r="B34" s="3">
        <v>235821</v>
      </c>
      <c r="C34" s="3">
        <v>2889</v>
      </c>
      <c r="D34" s="3">
        <v>102392</v>
      </c>
      <c r="E34" s="3">
        <v>55046</v>
      </c>
      <c r="F34" s="3">
        <v>30340</v>
      </c>
      <c r="G34" s="3">
        <v>6</v>
      </c>
      <c r="H34" s="3">
        <f t="shared" si="1"/>
        <v>426494</v>
      </c>
    </row>
    <row r="35" spans="1:8" ht="15" customHeight="1" thickBot="1" x14ac:dyDescent="0.3">
      <c r="A35" s="72" t="s">
        <v>24</v>
      </c>
      <c r="B35" s="3">
        <v>228749</v>
      </c>
      <c r="C35" s="3">
        <v>1891</v>
      </c>
      <c r="D35" s="3">
        <v>100840</v>
      </c>
      <c r="E35" s="3">
        <v>92</v>
      </c>
      <c r="F35" s="3">
        <v>30020</v>
      </c>
      <c r="G35" s="2"/>
      <c r="H35" s="3">
        <f t="shared" si="1"/>
        <v>361592</v>
      </c>
    </row>
    <row r="36" spans="1:8" ht="15" customHeight="1" thickBot="1" x14ac:dyDescent="0.3">
      <c r="A36" s="72" t="s">
        <v>25</v>
      </c>
      <c r="B36" s="3">
        <v>223962</v>
      </c>
      <c r="C36" s="3">
        <v>1150</v>
      </c>
      <c r="D36" s="3">
        <v>98479</v>
      </c>
      <c r="E36" s="3">
        <v>48</v>
      </c>
      <c r="F36" s="3">
        <v>29798</v>
      </c>
      <c r="G36" s="2"/>
      <c r="H36" s="3">
        <f t="shared" si="1"/>
        <v>353437</v>
      </c>
    </row>
    <row r="37" spans="1:8" ht="15" customHeight="1" thickBot="1" x14ac:dyDescent="0.3">
      <c r="A37" s="72" t="s">
        <v>26</v>
      </c>
      <c r="B37" s="3">
        <v>221676</v>
      </c>
      <c r="C37" s="3">
        <v>750</v>
      </c>
      <c r="D37" s="3">
        <v>98192</v>
      </c>
      <c r="E37" s="3">
        <v>29</v>
      </c>
      <c r="F37" s="3">
        <v>29646</v>
      </c>
      <c r="G37" s="2"/>
      <c r="H37" s="3">
        <f t="shared" si="1"/>
        <v>350293</v>
      </c>
    </row>
    <row r="38" spans="1:8" ht="15" customHeight="1" thickBot="1" x14ac:dyDescent="0.3">
      <c r="A38" s="72" t="s">
        <v>27</v>
      </c>
      <c r="B38" s="3">
        <v>221806</v>
      </c>
      <c r="C38" s="2"/>
      <c r="D38" s="3">
        <v>99384</v>
      </c>
      <c r="E38" s="2"/>
      <c r="F38" s="3">
        <v>29509</v>
      </c>
      <c r="G38" s="2"/>
      <c r="H38" s="3">
        <f t="shared" si="1"/>
        <v>350699</v>
      </c>
    </row>
    <row r="39" spans="1:8" ht="15" customHeight="1" thickBot="1" x14ac:dyDescent="0.3">
      <c r="A39" s="72" t="s">
        <v>28</v>
      </c>
      <c r="B39" s="3">
        <v>222628</v>
      </c>
      <c r="C39" s="2"/>
      <c r="D39" s="3">
        <v>99969</v>
      </c>
      <c r="E39" s="2"/>
      <c r="F39" s="3">
        <v>29524</v>
      </c>
      <c r="G39" s="2"/>
      <c r="H39" s="3">
        <f t="shared" si="1"/>
        <v>352121</v>
      </c>
    </row>
    <row r="40" spans="1:8" ht="15" customHeight="1" thickBot="1" x14ac:dyDescent="0.3">
      <c r="A40" s="72" t="s">
        <v>29</v>
      </c>
      <c r="B40" s="3">
        <v>221506</v>
      </c>
      <c r="C40" s="2"/>
      <c r="D40" s="3">
        <v>99281</v>
      </c>
      <c r="E40" s="2"/>
      <c r="F40" s="3">
        <v>29338</v>
      </c>
      <c r="G40" s="2"/>
      <c r="H40" s="3">
        <f t="shared" si="1"/>
        <v>350125</v>
      </c>
    </row>
    <row r="41" spans="1:8" ht="15" customHeight="1" thickBot="1" x14ac:dyDescent="0.3">
      <c r="A41" s="72" t="s">
        <v>30</v>
      </c>
      <c r="B41" s="3">
        <v>217290</v>
      </c>
      <c r="C41" s="2"/>
      <c r="D41" s="3">
        <v>96543</v>
      </c>
      <c r="E41" s="2"/>
      <c r="F41" s="3">
        <v>29113</v>
      </c>
      <c r="G41" s="2"/>
      <c r="H41" s="3">
        <f t="shared" si="1"/>
        <v>342946</v>
      </c>
    </row>
    <row r="42" spans="1:8" ht="15" customHeight="1" thickBot="1" x14ac:dyDescent="0.3">
      <c r="A42" s="72" t="s">
        <v>31</v>
      </c>
      <c r="B42" s="3">
        <v>216996</v>
      </c>
      <c r="C42" s="2"/>
      <c r="D42" s="3">
        <v>96095</v>
      </c>
      <c r="E42" s="2"/>
      <c r="F42" s="3">
        <v>29028</v>
      </c>
      <c r="G42" s="2"/>
      <c r="H42" s="3">
        <f t="shared" si="1"/>
        <v>342119</v>
      </c>
    </row>
    <row r="43" spans="1:8" ht="15" customHeight="1" thickBot="1" x14ac:dyDescent="0.3">
      <c r="A43" s="72" t="s">
        <v>32</v>
      </c>
      <c r="B43" s="3">
        <v>216733</v>
      </c>
      <c r="C43" s="2"/>
      <c r="D43" s="3">
        <v>95698</v>
      </c>
      <c r="E43" s="2"/>
      <c r="F43" s="3">
        <v>28942</v>
      </c>
      <c r="G43" s="2"/>
      <c r="H43" s="3">
        <f t="shared" si="1"/>
        <v>341373</v>
      </c>
    </row>
    <row r="44" spans="1:8" ht="15" customHeight="1" thickBot="1" x14ac:dyDescent="0.3">
      <c r="A44" s="72" t="s">
        <v>33</v>
      </c>
      <c r="B44" s="3">
        <v>215566</v>
      </c>
      <c r="C44" s="2"/>
      <c r="D44" s="3">
        <v>94912</v>
      </c>
      <c r="E44" s="2"/>
      <c r="F44" s="3">
        <v>28889</v>
      </c>
      <c r="G44" s="2"/>
      <c r="H44" s="3">
        <f t="shared" si="1"/>
        <v>339367</v>
      </c>
    </row>
    <row r="45" spans="1:8" ht="15" customHeight="1" thickBot="1" x14ac:dyDescent="0.3">
      <c r="A45" s="72" t="s">
        <v>34</v>
      </c>
      <c r="B45" s="3">
        <v>214636</v>
      </c>
      <c r="C45" s="2"/>
      <c r="D45" s="3">
        <v>94232</v>
      </c>
      <c r="E45" s="2"/>
      <c r="F45" s="3">
        <v>28836</v>
      </c>
      <c r="G45" s="2"/>
      <c r="H45" s="3">
        <f t="shared" si="1"/>
        <v>337704</v>
      </c>
    </row>
    <row r="46" spans="1:8" ht="15" customHeight="1" thickBot="1" x14ac:dyDescent="0.3">
      <c r="A46" s="72" t="s">
        <v>35</v>
      </c>
      <c r="B46" s="3">
        <v>214720</v>
      </c>
      <c r="C46" s="2"/>
      <c r="D46" s="3">
        <v>94217</v>
      </c>
      <c r="E46" s="2"/>
      <c r="F46" s="3">
        <v>28936</v>
      </c>
      <c r="G46" s="2"/>
      <c r="H46" s="3">
        <f t="shared" si="1"/>
        <v>337873</v>
      </c>
    </row>
    <row r="47" spans="1:8" ht="15" customHeight="1" thickBot="1" x14ac:dyDescent="0.3">
      <c r="A47" s="72" t="s">
        <v>36</v>
      </c>
      <c r="B47" s="3">
        <v>214182</v>
      </c>
      <c r="C47" s="2"/>
      <c r="D47" s="3">
        <v>93244</v>
      </c>
      <c r="E47" s="2"/>
      <c r="F47" s="3">
        <v>28732</v>
      </c>
      <c r="G47" s="2"/>
      <c r="H47" s="3">
        <f t="shared" si="1"/>
        <v>336158</v>
      </c>
    </row>
    <row r="48" spans="1:8" ht="15" customHeight="1" thickBot="1" x14ac:dyDescent="0.3">
      <c r="A48" s="72" t="s">
        <v>37</v>
      </c>
      <c r="B48" s="3">
        <v>214245</v>
      </c>
      <c r="C48" s="2"/>
      <c r="D48" s="3">
        <v>92855</v>
      </c>
      <c r="E48" s="2"/>
      <c r="F48" s="3">
        <v>28630</v>
      </c>
      <c r="G48" s="2"/>
      <c r="H48" s="3">
        <f t="shared" si="1"/>
        <v>335730</v>
      </c>
    </row>
    <row r="49" spans="1:8" ht="15" customHeight="1" thickBot="1" x14ac:dyDescent="0.3">
      <c r="A49" s="72" t="s">
        <v>38</v>
      </c>
      <c r="B49" s="3">
        <v>213543</v>
      </c>
      <c r="C49" s="2"/>
      <c r="D49" s="3">
        <v>92823</v>
      </c>
      <c r="E49" s="2"/>
      <c r="F49" s="3">
        <v>28586</v>
      </c>
      <c r="G49" s="2"/>
      <c r="H49" s="3">
        <f t="shared" si="1"/>
        <v>334952</v>
      </c>
    </row>
    <row r="50" spans="1:8" ht="15" customHeight="1" thickBot="1" x14ac:dyDescent="0.3">
      <c r="A50" s="72" t="s">
        <v>39</v>
      </c>
      <c r="B50" s="3">
        <v>213394</v>
      </c>
      <c r="C50" s="2"/>
      <c r="D50" s="3">
        <v>92548</v>
      </c>
      <c r="E50" s="2"/>
      <c r="F50" s="3">
        <v>28491</v>
      </c>
      <c r="G50" s="2"/>
      <c r="H50" s="3">
        <f t="shared" si="1"/>
        <v>334433</v>
      </c>
    </row>
    <row r="51" spans="1:8" ht="15" customHeight="1" thickBot="1" x14ac:dyDescent="0.3">
      <c r="A51" s="72" t="s">
        <v>40</v>
      </c>
      <c r="B51" s="3">
        <v>213244</v>
      </c>
      <c r="C51" s="2"/>
      <c r="D51" s="3">
        <v>92337</v>
      </c>
      <c r="E51" s="2"/>
      <c r="F51" s="3">
        <v>28336</v>
      </c>
      <c r="G51" s="2"/>
      <c r="H51" s="3">
        <f t="shared" si="1"/>
        <v>333917</v>
      </c>
    </row>
    <row r="52" spans="1:8" s="24" customFormat="1" ht="15" customHeight="1" thickBot="1" x14ac:dyDescent="0.3">
      <c r="A52" s="72" t="s">
        <v>41</v>
      </c>
      <c r="B52" s="3">
        <v>213174</v>
      </c>
      <c r="C52" s="2"/>
      <c r="D52" s="3">
        <v>91759</v>
      </c>
      <c r="E52" s="2"/>
      <c r="F52" s="3">
        <v>28218</v>
      </c>
      <c r="G52" s="2"/>
      <c r="H52" s="3">
        <f t="shared" si="1"/>
        <v>333151</v>
      </c>
    </row>
    <row r="53" spans="1:8" ht="15" customHeight="1" thickBot="1" x14ac:dyDescent="0.3">
      <c r="A53" s="56" t="s">
        <v>42</v>
      </c>
      <c r="B53" s="3">
        <v>211755</v>
      </c>
      <c r="C53" s="2"/>
      <c r="D53" s="3">
        <v>90792</v>
      </c>
      <c r="E53" s="2"/>
      <c r="F53" s="3">
        <v>27990</v>
      </c>
      <c r="G53" s="2"/>
      <c r="H53" s="3">
        <f t="shared" si="1"/>
        <v>330537</v>
      </c>
    </row>
    <row r="54" spans="1:8" ht="15" customHeight="1" thickBot="1" x14ac:dyDescent="0.3">
      <c r="A54" s="29" t="s">
        <v>43</v>
      </c>
      <c r="B54" s="3">
        <v>211975</v>
      </c>
      <c r="C54" s="2"/>
      <c r="D54" s="3">
        <v>90616</v>
      </c>
      <c r="E54" s="2"/>
      <c r="F54" s="3">
        <v>27869</v>
      </c>
      <c r="G54" s="2"/>
      <c r="H54" s="3">
        <f t="shared" si="1"/>
        <v>330460</v>
      </c>
    </row>
    <row r="55" spans="1:8" ht="15" customHeight="1" thickBot="1" x14ac:dyDescent="0.3">
      <c r="A55" s="42" t="s">
        <v>44</v>
      </c>
      <c r="B55" s="43">
        <v>211501</v>
      </c>
      <c r="C55" s="41"/>
      <c r="D55" s="43">
        <v>90396</v>
      </c>
      <c r="E55" s="41"/>
      <c r="F55" s="43">
        <v>27731</v>
      </c>
      <c r="G55" s="41"/>
      <c r="H55" s="3">
        <f t="shared" si="1"/>
        <v>329628</v>
      </c>
    </row>
    <row r="56" spans="1:8" ht="15" customHeight="1" thickBot="1" x14ac:dyDescent="0.3">
      <c r="A56" s="42" t="s">
        <v>45</v>
      </c>
      <c r="B56" s="43">
        <v>210731</v>
      </c>
      <c r="C56" s="41"/>
      <c r="D56" s="43">
        <v>90227</v>
      </c>
      <c r="E56" s="41"/>
      <c r="F56" s="43">
        <v>27632</v>
      </c>
      <c r="G56" s="41"/>
      <c r="H56" s="3">
        <f t="shared" si="1"/>
        <v>328590</v>
      </c>
    </row>
    <row r="57" spans="1:8" ht="15" customHeight="1" thickBot="1" x14ac:dyDescent="0.3">
      <c r="A57" s="42" t="s">
        <v>46</v>
      </c>
      <c r="B57" s="43">
        <v>209898</v>
      </c>
      <c r="C57" s="41"/>
      <c r="D57" s="43">
        <v>89773</v>
      </c>
      <c r="E57" s="41"/>
      <c r="F57" s="43">
        <v>27448</v>
      </c>
      <c r="G57" s="41"/>
      <c r="H57" s="3">
        <f t="shared" si="1"/>
        <v>327119</v>
      </c>
    </row>
    <row r="58" spans="1:8" ht="15" customHeight="1" thickBot="1" x14ac:dyDescent="0.3">
      <c r="A58" s="9" t="s">
        <v>86</v>
      </c>
      <c r="B58" s="3">
        <v>209714</v>
      </c>
      <c r="C58" s="2"/>
      <c r="D58" s="3">
        <v>89546</v>
      </c>
      <c r="E58" s="2"/>
      <c r="F58" s="3">
        <v>27281</v>
      </c>
      <c r="G58" s="2"/>
      <c r="H58" s="3">
        <f t="shared" si="1"/>
        <v>326541</v>
      </c>
    </row>
    <row r="59" spans="1:8" ht="15" customHeight="1" x14ac:dyDescent="0.25"/>
    <row r="60" spans="1:8" ht="15" customHeight="1" x14ac:dyDescent="0.25"/>
    <row r="61" spans="1:8" ht="15" customHeight="1" x14ac:dyDescent="0.25"/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8">
    <mergeCell ref="A1:H1"/>
    <mergeCell ref="A2:A3"/>
    <mergeCell ref="M19:S22"/>
    <mergeCell ref="M24:S27"/>
    <mergeCell ref="B2:C2"/>
    <mergeCell ref="F2:G2"/>
    <mergeCell ref="H2:H3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M41" sqref="M41"/>
    </sheetView>
  </sheetViews>
  <sheetFormatPr defaultRowHeight="15" x14ac:dyDescent="0.25"/>
  <cols>
    <col min="1" max="1" width="15.28515625" bestFit="1" customWidth="1"/>
    <col min="2" max="2" width="15.140625" bestFit="1" customWidth="1"/>
    <col min="3" max="3" width="15.28515625" bestFit="1" customWidth="1"/>
    <col min="4" max="4" width="15.140625" bestFit="1" customWidth="1"/>
    <col min="5" max="5" width="15.28515625" bestFit="1" customWidth="1"/>
    <col min="6" max="6" width="15.140625" bestFit="1" customWidth="1"/>
    <col min="7" max="7" width="12.5703125" customWidth="1"/>
  </cols>
  <sheetData>
    <row r="1" spans="1:17" ht="20.100000000000001" customHeight="1" thickTop="1" thickBot="1" x14ac:dyDescent="0.3">
      <c r="A1" s="100" t="s">
        <v>52</v>
      </c>
      <c r="B1" s="122"/>
      <c r="C1" s="122"/>
      <c r="D1" s="122"/>
      <c r="E1" s="122"/>
      <c r="F1" s="122"/>
      <c r="G1" s="122"/>
      <c r="H1" s="130"/>
    </row>
    <row r="2" spans="1:17" ht="16.5" thickTop="1" thickBot="1" x14ac:dyDescent="0.3">
      <c r="A2" s="6"/>
      <c r="B2" s="131" t="s">
        <v>1</v>
      </c>
      <c r="C2" s="135"/>
      <c r="D2" s="135"/>
      <c r="E2" s="136"/>
      <c r="F2" s="131" t="s">
        <v>0</v>
      </c>
      <c r="G2" s="132"/>
      <c r="H2" s="126" t="s">
        <v>53</v>
      </c>
    </row>
    <row r="3" spans="1:17" ht="15.75" thickBot="1" x14ac:dyDescent="0.3">
      <c r="A3" s="6"/>
      <c r="B3" s="104"/>
      <c r="C3" s="137"/>
      <c r="D3" s="137"/>
      <c r="E3" s="138"/>
      <c r="F3" s="133"/>
      <c r="G3" s="134"/>
      <c r="H3" s="127"/>
    </row>
    <row r="4" spans="1:17" ht="15.75" thickBot="1" x14ac:dyDescent="0.3">
      <c r="A4" s="1"/>
      <c r="B4" s="139" t="s">
        <v>61</v>
      </c>
      <c r="C4" s="140"/>
      <c r="D4" s="139" t="s">
        <v>50</v>
      </c>
      <c r="E4" s="140"/>
      <c r="F4" s="139" t="s">
        <v>50</v>
      </c>
      <c r="G4" s="140"/>
      <c r="H4" s="127"/>
    </row>
    <row r="5" spans="1:17" ht="15.75" thickBot="1" x14ac:dyDescent="0.3">
      <c r="A5" s="4" t="s">
        <v>47</v>
      </c>
      <c r="B5" s="5" t="s">
        <v>48</v>
      </c>
      <c r="C5" s="5" t="s">
        <v>49</v>
      </c>
      <c r="D5" s="5" t="s">
        <v>48</v>
      </c>
      <c r="E5" s="5" t="s">
        <v>49</v>
      </c>
      <c r="F5" s="5" t="s">
        <v>48</v>
      </c>
      <c r="G5" s="5" t="s">
        <v>49</v>
      </c>
      <c r="H5" s="128"/>
    </row>
    <row r="6" spans="1:17" s="24" customFormat="1" ht="15.75" thickBot="1" x14ac:dyDescent="0.3">
      <c r="A6" s="72" t="s">
        <v>185</v>
      </c>
      <c r="B6" s="3">
        <v>3328</v>
      </c>
      <c r="C6" s="3">
        <v>21052</v>
      </c>
      <c r="D6" s="3">
        <v>153866</v>
      </c>
      <c r="E6" s="3">
        <v>254108</v>
      </c>
      <c r="F6" s="3">
        <v>33614</v>
      </c>
      <c r="G6" s="3">
        <v>176087</v>
      </c>
      <c r="H6" s="3">
        <f t="shared" ref="H6:H8" si="0">SUM(B6:G6)</f>
        <v>642055</v>
      </c>
    </row>
    <row r="7" spans="1:17" s="24" customFormat="1" ht="15.75" thickBot="1" x14ac:dyDescent="0.3">
      <c r="A7" s="72" t="s">
        <v>184</v>
      </c>
      <c r="B7" s="3">
        <v>4161</v>
      </c>
      <c r="C7" s="3">
        <v>19572</v>
      </c>
      <c r="D7" s="3">
        <v>160264</v>
      </c>
      <c r="E7" s="3">
        <v>252044</v>
      </c>
      <c r="F7" s="3">
        <v>38976</v>
      </c>
      <c r="G7" s="3">
        <v>175166</v>
      </c>
      <c r="H7" s="3">
        <f t="shared" si="0"/>
        <v>650183</v>
      </c>
    </row>
    <row r="8" spans="1:17" ht="15.75" thickBot="1" x14ac:dyDescent="0.3">
      <c r="A8" s="72" t="s">
        <v>181</v>
      </c>
      <c r="B8" s="3">
        <v>3388</v>
      </c>
      <c r="C8" s="3">
        <v>21064</v>
      </c>
      <c r="D8" s="3">
        <v>160260</v>
      </c>
      <c r="E8" s="3">
        <v>251645</v>
      </c>
      <c r="F8" s="3">
        <v>38678</v>
      </c>
      <c r="G8" s="3">
        <v>176573</v>
      </c>
      <c r="H8" s="3">
        <f t="shared" si="0"/>
        <v>651608</v>
      </c>
    </row>
    <row r="9" spans="1:17" ht="15.75" thickBot="1" x14ac:dyDescent="0.3">
      <c r="A9" s="72" t="s">
        <v>180</v>
      </c>
      <c r="B9" s="3">
        <v>3419</v>
      </c>
      <c r="C9" s="3">
        <v>20455</v>
      </c>
      <c r="D9" s="3">
        <v>160247</v>
      </c>
      <c r="E9" s="3">
        <v>250657</v>
      </c>
      <c r="F9" s="3">
        <v>39376</v>
      </c>
      <c r="G9" s="3">
        <v>176259</v>
      </c>
      <c r="H9" s="3">
        <f t="shared" ref="H9:H40" si="1">SUM(B9:G9)</f>
        <v>650413</v>
      </c>
    </row>
    <row r="10" spans="1:17" ht="15.75" thickBot="1" x14ac:dyDescent="0.3">
      <c r="A10" s="72" t="s">
        <v>161</v>
      </c>
      <c r="B10" s="3">
        <v>3895</v>
      </c>
      <c r="C10" s="3">
        <v>18585</v>
      </c>
      <c r="D10" s="3">
        <v>162473</v>
      </c>
      <c r="E10" s="3">
        <v>249329</v>
      </c>
      <c r="F10" s="3">
        <v>42062</v>
      </c>
      <c r="G10" s="3">
        <v>175536</v>
      </c>
      <c r="H10" s="3">
        <f t="shared" si="1"/>
        <v>651880</v>
      </c>
    </row>
    <row r="11" spans="1:17" ht="15.75" thickBot="1" x14ac:dyDescent="0.3">
      <c r="A11" s="72" t="s">
        <v>156</v>
      </c>
      <c r="B11" s="3">
        <v>3183</v>
      </c>
      <c r="C11" s="3">
        <v>20166</v>
      </c>
      <c r="D11" s="3">
        <v>160782</v>
      </c>
      <c r="E11" s="3">
        <v>249607</v>
      </c>
      <c r="F11" s="3">
        <v>43131</v>
      </c>
      <c r="G11" s="3">
        <v>173798</v>
      </c>
      <c r="H11" s="3">
        <f t="shared" si="1"/>
        <v>650667</v>
      </c>
    </row>
    <row r="12" spans="1:17" ht="15.75" thickBot="1" x14ac:dyDescent="0.3">
      <c r="A12" s="72" t="s">
        <v>153</v>
      </c>
      <c r="B12" s="3">
        <v>3053</v>
      </c>
      <c r="C12" s="3">
        <v>19194</v>
      </c>
      <c r="D12" s="3">
        <v>159427</v>
      </c>
      <c r="E12" s="3">
        <v>249878</v>
      </c>
      <c r="F12" s="3">
        <v>43363</v>
      </c>
      <c r="G12" s="3">
        <v>171712</v>
      </c>
      <c r="H12" s="3">
        <f t="shared" si="1"/>
        <v>646627</v>
      </c>
    </row>
    <row r="13" spans="1:17" ht="16.5" customHeight="1" thickTop="1" thickBot="1" x14ac:dyDescent="0.3">
      <c r="A13" s="72" t="s">
        <v>74</v>
      </c>
      <c r="B13" s="3">
        <v>3081</v>
      </c>
      <c r="C13" s="3">
        <v>19863</v>
      </c>
      <c r="D13" s="3">
        <v>160107</v>
      </c>
      <c r="E13" s="3">
        <v>247507</v>
      </c>
      <c r="F13" s="3">
        <v>43522</v>
      </c>
      <c r="G13" s="3">
        <v>167501</v>
      </c>
      <c r="H13" s="3">
        <f t="shared" si="1"/>
        <v>641581</v>
      </c>
      <c r="K13" s="76" t="s">
        <v>158</v>
      </c>
      <c r="L13" s="77"/>
      <c r="M13" s="77"/>
      <c r="N13" s="77"/>
      <c r="O13" s="77"/>
      <c r="P13" s="77"/>
      <c r="Q13" s="78"/>
    </row>
    <row r="14" spans="1:17" ht="15.75" thickBot="1" x14ac:dyDescent="0.3">
      <c r="A14" s="72" t="s">
        <v>60</v>
      </c>
      <c r="B14" s="3">
        <v>3212</v>
      </c>
      <c r="C14" s="3">
        <v>19528</v>
      </c>
      <c r="D14" s="3">
        <v>156847</v>
      </c>
      <c r="E14" s="3">
        <v>248169</v>
      </c>
      <c r="F14" s="3">
        <v>39359</v>
      </c>
      <c r="G14" s="3">
        <v>166734</v>
      </c>
      <c r="H14" s="3">
        <f t="shared" si="1"/>
        <v>633849</v>
      </c>
      <c r="K14" s="79"/>
      <c r="L14" s="80"/>
      <c r="M14" s="80"/>
      <c r="N14" s="80"/>
      <c r="O14" s="80"/>
      <c r="P14" s="80"/>
      <c r="Q14" s="81"/>
    </row>
    <row r="15" spans="1:17" ht="15.75" thickBot="1" x14ac:dyDescent="0.3">
      <c r="A15" s="72" t="s">
        <v>2</v>
      </c>
      <c r="B15" s="3">
        <v>3024</v>
      </c>
      <c r="C15" s="3">
        <v>19371</v>
      </c>
      <c r="D15" s="3">
        <v>155734</v>
      </c>
      <c r="E15" s="3">
        <v>247951</v>
      </c>
      <c r="F15" s="3">
        <v>36991</v>
      </c>
      <c r="G15" s="3">
        <v>164553</v>
      </c>
      <c r="H15" s="3">
        <f t="shared" si="1"/>
        <v>627624</v>
      </c>
      <c r="K15" s="79"/>
      <c r="L15" s="80"/>
      <c r="M15" s="80"/>
      <c r="N15" s="80"/>
      <c r="O15" s="80"/>
      <c r="P15" s="80"/>
      <c r="Q15" s="81"/>
    </row>
    <row r="16" spans="1:17" ht="15.75" thickBot="1" x14ac:dyDescent="0.3">
      <c r="A16" s="72" t="s">
        <v>3</v>
      </c>
      <c r="B16" s="3">
        <v>3131</v>
      </c>
      <c r="C16" s="3">
        <v>17987</v>
      </c>
      <c r="D16" s="3">
        <v>158413</v>
      </c>
      <c r="E16" s="3">
        <v>243160</v>
      </c>
      <c r="F16" s="3">
        <v>38477</v>
      </c>
      <c r="G16" s="3">
        <v>160223</v>
      </c>
      <c r="H16" s="3">
        <f t="shared" si="1"/>
        <v>621391</v>
      </c>
      <c r="K16" s="82"/>
      <c r="L16" s="83"/>
      <c r="M16" s="83"/>
      <c r="N16" s="83"/>
      <c r="O16" s="83"/>
      <c r="P16" s="83"/>
      <c r="Q16" s="84"/>
    </row>
    <row r="17" spans="1:17" ht="15.75" thickBot="1" x14ac:dyDescent="0.3">
      <c r="A17" s="72" t="s">
        <v>4</v>
      </c>
      <c r="B17" s="3">
        <v>2849</v>
      </c>
      <c r="C17" s="3">
        <v>18569</v>
      </c>
      <c r="D17" s="3">
        <v>157924</v>
      </c>
      <c r="E17" s="3">
        <v>239446</v>
      </c>
      <c r="F17" s="3">
        <v>38637</v>
      </c>
      <c r="G17" s="3">
        <v>156884</v>
      </c>
      <c r="H17" s="3">
        <f t="shared" si="1"/>
        <v>614309</v>
      </c>
      <c r="K17" s="24"/>
      <c r="L17" s="24"/>
      <c r="M17" s="24"/>
      <c r="N17" s="24"/>
      <c r="O17" s="24"/>
      <c r="P17" s="24"/>
      <c r="Q17" s="24"/>
    </row>
    <row r="18" spans="1:17" ht="16.5" customHeight="1" thickTop="1" thickBot="1" x14ac:dyDescent="0.3">
      <c r="A18" s="72" t="s">
        <v>5</v>
      </c>
      <c r="B18" s="3">
        <v>2930</v>
      </c>
      <c r="C18" s="3">
        <v>18123</v>
      </c>
      <c r="D18" s="3">
        <v>158409</v>
      </c>
      <c r="E18" s="3">
        <v>236206</v>
      </c>
      <c r="F18" s="3">
        <v>39740</v>
      </c>
      <c r="G18" s="3">
        <v>153954</v>
      </c>
      <c r="H18" s="3">
        <f t="shared" si="1"/>
        <v>609362</v>
      </c>
      <c r="K18" s="76" t="s">
        <v>159</v>
      </c>
      <c r="L18" s="77"/>
      <c r="M18" s="77"/>
      <c r="N18" s="77"/>
      <c r="O18" s="77"/>
      <c r="P18" s="77"/>
      <c r="Q18" s="78"/>
    </row>
    <row r="19" spans="1:17" ht="15.75" thickBot="1" x14ac:dyDescent="0.3">
      <c r="A19" s="72" t="s">
        <v>6</v>
      </c>
      <c r="B19" s="3">
        <v>3046</v>
      </c>
      <c r="C19" s="3">
        <v>18084</v>
      </c>
      <c r="D19" s="3">
        <v>157453</v>
      </c>
      <c r="E19" s="3">
        <v>233606</v>
      </c>
      <c r="F19" s="3">
        <v>40411</v>
      </c>
      <c r="G19" s="3">
        <v>152396</v>
      </c>
      <c r="H19" s="3">
        <f t="shared" si="1"/>
        <v>604996</v>
      </c>
      <c r="K19" s="79"/>
      <c r="L19" s="80"/>
      <c r="M19" s="80"/>
      <c r="N19" s="80"/>
      <c r="O19" s="80"/>
      <c r="P19" s="80"/>
      <c r="Q19" s="81"/>
    </row>
    <row r="20" spans="1:17" ht="15.75" thickBot="1" x14ac:dyDescent="0.3">
      <c r="A20" s="72" t="s">
        <v>7</v>
      </c>
      <c r="B20" s="3">
        <v>2899</v>
      </c>
      <c r="C20" s="3">
        <v>18393</v>
      </c>
      <c r="D20" s="3">
        <v>158191</v>
      </c>
      <c r="E20" s="3">
        <v>229889</v>
      </c>
      <c r="F20" s="3">
        <v>42518</v>
      </c>
      <c r="G20" s="3">
        <v>152254</v>
      </c>
      <c r="H20" s="3">
        <f t="shared" si="1"/>
        <v>604144</v>
      </c>
      <c r="K20" s="79"/>
      <c r="L20" s="80"/>
      <c r="M20" s="80"/>
      <c r="N20" s="80"/>
      <c r="O20" s="80"/>
      <c r="P20" s="80"/>
      <c r="Q20" s="81"/>
    </row>
    <row r="21" spans="1:17" ht="15.75" thickBot="1" x14ac:dyDescent="0.3">
      <c r="A21" s="72" t="s">
        <v>8</v>
      </c>
      <c r="B21" s="3">
        <v>2938</v>
      </c>
      <c r="C21" s="3">
        <v>17206</v>
      </c>
      <c r="D21" s="3">
        <v>165298</v>
      </c>
      <c r="E21" s="3">
        <v>222758</v>
      </c>
      <c r="F21" s="3">
        <v>48932</v>
      </c>
      <c r="G21" s="3">
        <v>147218</v>
      </c>
      <c r="H21" s="3">
        <f t="shared" si="1"/>
        <v>604350</v>
      </c>
      <c r="K21" s="82"/>
      <c r="L21" s="83"/>
      <c r="M21" s="83"/>
      <c r="N21" s="83"/>
      <c r="O21" s="83"/>
      <c r="P21" s="83"/>
      <c r="Q21" s="84"/>
    </row>
    <row r="22" spans="1:17" ht="15.75" thickBot="1" x14ac:dyDescent="0.3">
      <c r="A22" s="72" t="s">
        <v>9</v>
      </c>
      <c r="B22" s="3">
        <v>3413</v>
      </c>
      <c r="C22" s="3">
        <v>16632</v>
      </c>
      <c r="D22" s="3">
        <v>170191</v>
      </c>
      <c r="E22" s="3">
        <v>219722</v>
      </c>
      <c r="F22" s="3">
        <v>53576</v>
      </c>
      <c r="G22" s="3">
        <v>142730</v>
      </c>
      <c r="H22" s="3">
        <f t="shared" si="1"/>
        <v>606264</v>
      </c>
    </row>
    <row r="23" spans="1:17" ht="15.75" thickBot="1" x14ac:dyDescent="0.3">
      <c r="A23" s="72" t="s">
        <v>10</v>
      </c>
      <c r="B23" s="3">
        <v>3220</v>
      </c>
      <c r="C23" s="3">
        <v>17509</v>
      </c>
      <c r="D23" s="3">
        <v>164013</v>
      </c>
      <c r="E23" s="3">
        <v>226507</v>
      </c>
      <c r="F23" s="3">
        <v>51992</v>
      </c>
      <c r="G23" s="3">
        <v>142085</v>
      </c>
      <c r="H23" s="3">
        <f t="shared" si="1"/>
        <v>605326</v>
      </c>
      <c r="K23" s="53" t="s">
        <v>177</v>
      </c>
    </row>
    <row r="24" spans="1:17" ht="15.75" thickBot="1" x14ac:dyDescent="0.3">
      <c r="A24" s="72" t="s">
        <v>11</v>
      </c>
      <c r="B24" s="3">
        <v>3165</v>
      </c>
      <c r="C24" s="3">
        <v>18704</v>
      </c>
      <c r="D24" s="3">
        <v>158723</v>
      </c>
      <c r="E24" s="3">
        <v>234383</v>
      </c>
      <c r="F24" s="3">
        <v>44913</v>
      </c>
      <c r="G24" s="3">
        <v>141566</v>
      </c>
      <c r="H24" s="3">
        <f t="shared" si="1"/>
        <v>601454</v>
      </c>
    </row>
    <row r="25" spans="1:17" ht="15.75" thickBot="1" x14ac:dyDescent="0.3">
      <c r="A25" s="72" t="s">
        <v>12</v>
      </c>
      <c r="B25" s="3">
        <v>3233</v>
      </c>
      <c r="C25" s="3">
        <v>20736</v>
      </c>
      <c r="D25" s="3">
        <v>154938</v>
      </c>
      <c r="E25" s="3">
        <v>239387</v>
      </c>
      <c r="F25" s="3">
        <v>41356</v>
      </c>
      <c r="G25" s="3">
        <v>140625</v>
      </c>
      <c r="H25" s="3">
        <f t="shared" si="1"/>
        <v>600275</v>
      </c>
    </row>
    <row r="26" spans="1:17" ht="15.75" thickBot="1" x14ac:dyDescent="0.3">
      <c r="A26" s="72" t="s">
        <v>13</v>
      </c>
      <c r="B26" s="3">
        <v>3324</v>
      </c>
      <c r="C26" s="3">
        <v>21362</v>
      </c>
      <c r="D26" s="3">
        <v>152341</v>
      </c>
      <c r="E26" s="3">
        <v>246054</v>
      </c>
      <c r="F26" s="3">
        <v>33276</v>
      </c>
      <c r="G26" s="3">
        <v>139163</v>
      </c>
      <c r="H26" s="3">
        <f t="shared" si="1"/>
        <v>595520</v>
      </c>
    </row>
    <row r="27" spans="1:17" ht="15.75" thickBot="1" x14ac:dyDescent="0.3">
      <c r="A27" s="72" t="s">
        <v>14</v>
      </c>
      <c r="B27" s="3">
        <v>3451</v>
      </c>
      <c r="C27" s="3">
        <v>21236</v>
      </c>
      <c r="D27" s="3">
        <v>152914</v>
      </c>
      <c r="E27" s="3">
        <v>254440</v>
      </c>
      <c r="F27" s="3">
        <v>33561</v>
      </c>
      <c r="G27" s="3">
        <v>133044</v>
      </c>
      <c r="H27" s="3">
        <f t="shared" si="1"/>
        <v>598646</v>
      </c>
    </row>
    <row r="28" spans="1:17" ht="15.75" thickBot="1" x14ac:dyDescent="0.3">
      <c r="A28" s="72" t="s">
        <v>15</v>
      </c>
      <c r="B28" s="3">
        <v>3775</v>
      </c>
      <c r="C28" s="3">
        <v>20437</v>
      </c>
      <c r="D28" s="3">
        <v>151846</v>
      </c>
      <c r="E28" s="3">
        <v>253834</v>
      </c>
      <c r="F28" s="3">
        <v>32356</v>
      </c>
      <c r="G28" s="3">
        <v>128424</v>
      </c>
      <c r="H28" s="3">
        <f t="shared" si="1"/>
        <v>590672</v>
      </c>
    </row>
    <row r="29" spans="1:17" ht="15.75" thickBot="1" x14ac:dyDescent="0.3">
      <c r="A29" s="72" t="s">
        <v>16</v>
      </c>
      <c r="B29" s="3">
        <v>3568</v>
      </c>
      <c r="C29" s="3">
        <v>22449</v>
      </c>
      <c r="D29" s="3">
        <v>151682</v>
      </c>
      <c r="E29" s="3">
        <v>250254</v>
      </c>
      <c r="F29" s="3">
        <v>33139</v>
      </c>
      <c r="G29" s="3">
        <v>121903</v>
      </c>
      <c r="H29" s="3">
        <f t="shared" si="1"/>
        <v>582995</v>
      </c>
    </row>
    <row r="30" spans="1:17" ht="15.75" thickBot="1" x14ac:dyDescent="0.3">
      <c r="A30" s="72" t="s">
        <v>17</v>
      </c>
      <c r="B30" s="3">
        <v>3379</v>
      </c>
      <c r="C30" s="3">
        <v>20623</v>
      </c>
      <c r="D30" s="3">
        <v>154685</v>
      </c>
      <c r="E30" s="3">
        <v>241930</v>
      </c>
      <c r="F30" s="3">
        <v>41847</v>
      </c>
      <c r="G30" s="3">
        <v>106620</v>
      </c>
      <c r="H30" s="3">
        <f t="shared" si="1"/>
        <v>569084</v>
      </c>
    </row>
    <row r="31" spans="1:17" ht="15.75" thickBot="1" x14ac:dyDescent="0.3">
      <c r="A31" s="72" t="s">
        <v>18</v>
      </c>
      <c r="B31" s="3">
        <v>3219</v>
      </c>
      <c r="C31" s="3">
        <v>20333</v>
      </c>
      <c r="D31" s="3">
        <v>156477</v>
      </c>
      <c r="E31" s="3">
        <v>234471</v>
      </c>
      <c r="F31" s="3">
        <v>51525</v>
      </c>
      <c r="G31" s="3">
        <v>88516</v>
      </c>
      <c r="H31" s="3">
        <f t="shared" si="1"/>
        <v>554541</v>
      </c>
    </row>
    <row r="32" spans="1:17" ht="15.75" thickBot="1" x14ac:dyDescent="0.3">
      <c r="A32" s="72" t="s">
        <v>19</v>
      </c>
      <c r="B32" s="3">
        <v>3093</v>
      </c>
      <c r="C32" s="3">
        <v>19249</v>
      </c>
      <c r="D32" s="3">
        <v>158588</v>
      </c>
      <c r="E32" s="3">
        <v>227313</v>
      </c>
      <c r="F32" s="3">
        <v>57749</v>
      </c>
      <c r="G32" s="3">
        <v>73451</v>
      </c>
      <c r="H32" s="3">
        <f t="shared" si="1"/>
        <v>539443</v>
      </c>
    </row>
    <row r="33" spans="1:8" ht="15.75" thickBot="1" x14ac:dyDescent="0.3">
      <c r="A33" s="72" t="s">
        <v>20</v>
      </c>
      <c r="B33" s="3">
        <v>2858</v>
      </c>
      <c r="C33" s="3">
        <v>18314</v>
      </c>
      <c r="D33" s="3">
        <v>164028</v>
      </c>
      <c r="E33" s="3">
        <v>216592</v>
      </c>
      <c r="F33" s="3">
        <v>68075</v>
      </c>
      <c r="G33" s="3">
        <v>52446</v>
      </c>
      <c r="H33" s="3">
        <f t="shared" si="1"/>
        <v>522313</v>
      </c>
    </row>
    <row r="34" spans="1:8" ht="15.75" thickBot="1" x14ac:dyDescent="0.3">
      <c r="A34" s="72" t="s">
        <v>21</v>
      </c>
      <c r="B34" s="3">
        <v>2833</v>
      </c>
      <c r="C34" s="3">
        <v>17846</v>
      </c>
      <c r="D34" s="3">
        <v>162597</v>
      </c>
      <c r="E34" s="3">
        <v>208829</v>
      </c>
      <c r="F34" s="3">
        <v>68975</v>
      </c>
      <c r="G34" s="3">
        <v>37891</v>
      </c>
      <c r="H34" s="3">
        <f t="shared" si="1"/>
        <v>498971</v>
      </c>
    </row>
    <row r="35" spans="1:8" ht="15.75" thickBot="1" x14ac:dyDescent="0.3">
      <c r="A35" s="72" t="s">
        <v>22</v>
      </c>
      <c r="B35" s="3">
        <v>2899</v>
      </c>
      <c r="C35" s="3">
        <v>17812</v>
      </c>
      <c r="D35" s="3">
        <v>155101</v>
      </c>
      <c r="E35" s="3">
        <v>203218</v>
      </c>
      <c r="F35" s="3">
        <v>55727</v>
      </c>
      <c r="G35" s="3">
        <v>24648</v>
      </c>
      <c r="H35" s="3">
        <f t="shared" si="1"/>
        <v>459405</v>
      </c>
    </row>
    <row r="36" spans="1:8" ht="15.75" thickBot="1" x14ac:dyDescent="0.3">
      <c r="A36" s="72" t="s">
        <v>23</v>
      </c>
      <c r="B36" s="3">
        <v>2969</v>
      </c>
      <c r="C36" s="3">
        <v>18200</v>
      </c>
      <c r="D36" s="3">
        <v>150066</v>
      </c>
      <c r="E36" s="3">
        <v>197402</v>
      </c>
      <c r="F36" s="3">
        <v>46037</v>
      </c>
      <c r="G36" s="3">
        <v>11905</v>
      </c>
      <c r="H36" s="3">
        <f t="shared" si="1"/>
        <v>426579</v>
      </c>
    </row>
    <row r="37" spans="1:8" ht="15.75" thickBot="1" x14ac:dyDescent="0.3">
      <c r="A37" s="72" t="s">
        <v>24</v>
      </c>
      <c r="B37" s="3">
        <v>3005</v>
      </c>
      <c r="C37" s="3">
        <v>19002</v>
      </c>
      <c r="D37" s="3">
        <v>141346</v>
      </c>
      <c r="E37" s="3">
        <v>196341</v>
      </c>
      <c r="F37" s="3">
        <v>1121</v>
      </c>
      <c r="G37" s="3">
        <v>863</v>
      </c>
      <c r="H37" s="3">
        <f t="shared" si="1"/>
        <v>361678</v>
      </c>
    </row>
    <row r="38" spans="1:8" ht="15.75" thickBot="1" x14ac:dyDescent="0.3">
      <c r="A38" s="72" t="s">
        <v>25</v>
      </c>
      <c r="B38" s="3">
        <v>3090</v>
      </c>
      <c r="C38" s="3">
        <v>19338</v>
      </c>
      <c r="D38" s="3">
        <v>136705</v>
      </c>
      <c r="E38" s="3">
        <v>193179</v>
      </c>
      <c r="F38" s="3">
        <v>734</v>
      </c>
      <c r="G38" s="3">
        <v>464</v>
      </c>
      <c r="H38" s="3">
        <f t="shared" si="1"/>
        <v>353510</v>
      </c>
    </row>
    <row r="39" spans="1:8" ht="15.75" thickBot="1" x14ac:dyDescent="0.3">
      <c r="A39" s="72" t="s">
        <v>26</v>
      </c>
      <c r="B39" s="3">
        <v>2763</v>
      </c>
      <c r="C39" s="3">
        <v>18647</v>
      </c>
      <c r="D39" s="3">
        <v>147562</v>
      </c>
      <c r="E39" s="3">
        <v>180611</v>
      </c>
      <c r="F39" s="3">
        <v>652</v>
      </c>
      <c r="G39" s="3">
        <v>127</v>
      </c>
      <c r="H39" s="3">
        <f t="shared" si="1"/>
        <v>350362</v>
      </c>
    </row>
    <row r="40" spans="1:8" ht="15.75" thickBot="1" x14ac:dyDescent="0.3">
      <c r="A40" s="72" t="s">
        <v>27</v>
      </c>
      <c r="B40" s="3">
        <v>2693</v>
      </c>
      <c r="C40" s="3">
        <v>18594</v>
      </c>
      <c r="D40" s="3">
        <v>150859</v>
      </c>
      <c r="E40" s="3">
        <v>178627</v>
      </c>
      <c r="F40" s="2"/>
      <c r="G40" s="2"/>
      <c r="H40" s="3">
        <f t="shared" si="1"/>
        <v>350773</v>
      </c>
    </row>
    <row r="41" spans="1:8" ht="15.75" thickBot="1" x14ac:dyDescent="0.3">
      <c r="A41" s="72" t="s">
        <v>28</v>
      </c>
      <c r="B41" s="3">
        <v>2712</v>
      </c>
      <c r="C41" s="3">
        <v>18712</v>
      </c>
      <c r="D41" s="3">
        <v>150233</v>
      </c>
      <c r="E41" s="3">
        <v>180530</v>
      </c>
      <c r="F41" s="2"/>
      <c r="G41" s="2"/>
      <c r="H41" s="3">
        <f t="shared" ref="H41:H60" si="2">SUM(B41:G41)</f>
        <v>352187</v>
      </c>
    </row>
    <row r="42" spans="1:8" ht="15.75" thickBot="1" x14ac:dyDescent="0.3">
      <c r="A42" s="72" t="s">
        <v>29</v>
      </c>
      <c r="B42" s="3">
        <v>2715</v>
      </c>
      <c r="C42" s="3">
        <v>18584</v>
      </c>
      <c r="D42" s="3">
        <v>148411</v>
      </c>
      <c r="E42" s="3">
        <v>180470</v>
      </c>
      <c r="F42" s="2"/>
      <c r="G42" s="2"/>
      <c r="H42" s="3">
        <f t="shared" si="2"/>
        <v>350180</v>
      </c>
    </row>
    <row r="43" spans="1:8" ht="15.75" thickBot="1" x14ac:dyDescent="0.3">
      <c r="A43" s="72" t="s">
        <v>30</v>
      </c>
      <c r="B43" s="3">
        <v>2736</v>
      </c>
      <c r="C43" s="3">
        <v>18539</v>
      </c>
      <c r="D43" s="3">
        <v>146807</v>
      </c>
      <c r="E43" s="3">
        <v>174922</v>
      </c>
      <c r="F43" s="2"/>
      <c r="G43" s="2"/>
      <c r="H43" s="3">
        <f t="shared" si="2"/>
        <v>343004</v>
      </c>
    </row>
    <row r="44" spans="1:8" ht="15.75" thickBot="1" x14ac:dyDescent="0.3">
      <c r="A44" s="72" t="s">
        <v>31</v>
      </c>
      <c r="B44" s="3">
        <v>2782</v>
      </c>
      <c r="C44" s="3">
        <v>18587</v>
      </c>
      <c r="D44" s="3">
        <v>146768</v>
      </c>
      <c r="E44" s="3">
        <v>174032</v>
      </c>
      <c r="F44" s="2"/>
      <c r="G44" s="2"/>
      <c r="H44" s="3">
        <f t="shared" si="2"/>
        <v>342169</v>
      </c>
    </row>
    <row r="45" spans="1:8" ht="15.75" thickBot="1" x14ac:dyDescent="0.3">
      <c r="A45" s="72" t="s">
        <v>32</v>
      </c>
      <c r="B45" s="3">
        <v>2807</v>
      </c>
      <c r="C45" s="3">
        <v>18598</v>
      </c>
      <c r="D45" s="3">
        <v>146442</v>
      </c>
      <c r="E45" s="3">
        <v>173573</v>
      </c>
      <c r="F45" s="2"/>
      <c r="G45" s="2"/>
      <c r="H45" s="3">
        <f t="shared" si="2"/>
        <v>341420</v>
      </c>
    </row>
    <row r="46" spans="1:8" ht="15.75" thickBot="1" x14ac:dyDescent="0.3">
      <c r="A46" s="72" t="s">
        <v>33</v>
      </c>
      <c r="B46" s="3">
        <v>2786</v>
      </c>
      <c r="C46" s="3">
        <v>18425</v>
      </c>
      <c r="D46" s="3">
        <v>144215</v>
      </c>
      <c r="E46" s="3">
        <v>174011</v>
      </c>
      <c r="F46" s="2"/>
      <c r="G46" s="2"/>
      <c r="H46" s="3">
        <f t="shared" si="2"/>
        <v>339437</v>
      </c>
    </row>
    <row r="47" spans="1:8" ht="15.75" thickBot="1" x14ac:dyDescent="0.3">
      <c r="A47" s="72" t="s">
        <v>34</v>
      </c>
      <c r="B47" s="3">
        <v>2796</v>
      </c>
      <c r="C47" s="3">
        <v>18444</v>
      </c>
      <c r="D47" s="3">
        <v>142996</v>
      </c>
      <c r="E47" s="3">
        <v>173531</v>
      </c>
      <c r="F47" s="2"/>
      <c r="G47" s="2"/>
      <c r="H47" s="3">
        <f t="shared" si="2"/>
        <v>337767</v>
      </c>
    </row>
    <row r="48" spans="1:8" ht="15.75" thickBot="1" x14ac:dyDescent="0.3">
      <c r="A48" s="72" t="s">
        <v>35</v>
      </c>
      <c r="B48" s="3">
        <v>2768</v>
      </c>
      <c r="C48" s="3">
        <v>18333</v>
      </c>
      <c r="D48" s="3">
        <v>144194</v>
      </c>
      <c r="E48" s="3">
        <v>172642</v>
      </c>
      <c r="F48" s="2"/>
      <c r="G48" s="2"/>
      <c r="H48" s="3">
        <f t="shared" si="2"/>
        <v>337937</v>
      </c>
    </row>
    <row r="49" spans="1:8" ht="15.75" thickBot="1" x14ac:dyDescent="0.3">
      <c r="A49" s="72" t="s">
        <v>36</v>
      </c>
      <c r="B49" s="3">
        <v>2747</v>
      </c>
      <c r="C49" s="3">
        <v>18145</v>
      </c>
      <c r="D49" s="3">
        <v>142676</v>
      </c>
      <c r="E49" s="3">
        <v>172641</v>
      </c>
      <c r="F49" s="2"/>
      <c r="G49" s="2"/>
      <c r="H49" s="3">
        <f t="shared" si="2"/>
        <v>336209</v>
      </c>
    </row>
    <row r="50" spans="1:8" ht="15.75" thickBot="1" x14ac:dyDescent="0.3">
      <c r="A50" s="72" t="s">
        <v>37</v>
      </c>
      <c r="B50" s="3">
        <v>2781</v>
      </c>
      <c r="C50" s="3">
        <v>18499</v>
      </c>
      <c r="D50" s="3">
        <v>144245</v>
      </c>
      <c r="E50" s="3">
        <v>170244</v>
      </c>
      <c r="F50" s="2"/>
      <c r="G50" s="2"/>
      <c r="H50" s="3">
        <f t="shared" si="2"/>
        <v>335769</v>
      </c>
    </row>
    <row r="51" spans="1:8" ht="15.75" thickBot="1" x14ac:dyDescent="0.3">
      <c r="A51" s="72" t="s">
        <v>38</v>
      </c>
      <c r="B51" s="3">
        <v>2735</v>
      </c>
      <c r="C51" s="3">
        <v>18239</v>
      </c>
      <c r="D51" s="3">
        <v>143510</v>
      </c>
      <c r="E51" s="3">
        <v>170540</v>
      </c>
      <c r="F51" s="2"/>
      <c r="G51" s="2"/>
      <c r="H51" s="3">
        <f t="shared" si="2"/>
        <v>335024</v>
      </c>
    </row>
    <row r="52" spans="1:8" ht="15.75" thickBot="1" x14ac:dyDescent="0.3">
      <c r="A52" s="72" t="s">
        <v>39</v>
      </c>
      <c r="B52" s="3">
        <v>2757</v>
      </c>
      <c r="C52" s="3">
        <v>18267</v>
      </c>
      <c r="D52" s="3">
        <v>143393</v>
      </c>
      <c r="E52" s="3">
        <v>170084</v>
      </c>
      <c r="F52" s="2"/>
      <c r="G52" s="2"/>
      <c r="H52" s="3">
        <f t="shared" si="2"/>
        <v>334501</v>
      </c>
    </row>
    <row r="53" spans="1:8" s="24" customFormat="1" ht="15.75" thickBot="1" x14ac:dyDescent="0.3">
      <c r="A53" s="72" t="s">
        <v>40</v>
      </c>
      <c r="B53" s="3">
        <v>2807</v>
      </c>
      <c r="C53" s="3">
        <v>18559</v>
      </c>
      <c r="D53" s="3">
        <v>141763</v>
      </c>
      <c r="E53" s="3">
        <v>170853</v>
      </c>
      <c r="F53" s="2"/>
      <c r="G53" s="2"/>
      <c r="H53" s="3">
        <f t="shared" si="2"/>
        <v>333982</v>
      </c>
    </row>
    <row r="54" spans="1:8" ht="15.75" thickBot="1" x14ac:dyDescent="0.3">
      <c r="A54" s="56" t="s">
        <v>41</v>
      </c>
      <c r="B54" s="3">
        <v>2816</v>
      </c>
      <c r="C54" s="3">
        <v>18642</v>
      </c>
      <c r="D54" s="3">
        <v>138680</v>
      </c>
      <c r="E54" s="3">
        <v>173078</v>
      </c>
      <c r="F54" s="2"/>
      <c r="G54" s="2"/>
      <c r="H54" s="3">
        <f t="shared" si="2"/>
        <v>333216</v>
      </c>
    </row>
    <row r="55" spans="1:8" ht="15.75" thickBot="1" x14ac:dyDescent="0.3">
      <c r="A55" s="29" t="s">
        <v>42</v>
      </c>
      <c r="B55" s="3">
        <v>2771</v>
      </c>
      <c r="C55" s="3">
        <v>18671</v>
      </c>
      <c r="D55" s="3">
        <v>137718</v>
      </c>
      <c r="E55" s="3">
        <v>171453</v>
      </c>
      <c r="F55" s="2"/>
      <c r="G55" s="2"/>
      <c r="H55" s="3">
        <f t="shared" si="2"/>
        <v>330613</v>
      </c>
    </row>
    <row r="56" spans="1:8" s="24" customFormat="1" ht="15.75" thickBot="1" x14ac:dyDescent="0.3">
      <c r="A56" s="73">
        <v>41030</v>
      </c>
      <c r="B56" s="3">
        <v>2752</v>
      </c>
      <c r="C56" s="3">
        <v>18539</v>
      </c>
      <c r="D56" s="3">
        <v>137173</v>
      </c>
      <c r="E56" s="3">
        <v>171592</v>
      </c>
      <c r="F56" s="2"/>
      <c r="G56" s="2"/>
      <c r="H56" s="3">
        <f t="shared" ref="H56:H57" si="3">SUM(B56:G56)</f>
        <v>330056</v>
      </c>
    </row>
    <row r="57" spans="1:8" s="24" customFormat="1" ht="15.75" thickBot="1" x14ac:dyDescent="0.3">
      <c r="A57" s="73">
        <v>41000</v>
      </c>
      <c r="B57" s="3">
        <v>2745</v>
      </c>
      <c r="C57" s="3">
        <v>18486</v>
      </c>
      <c r="D57" s="3">
        <v>137620</v>
      </c>
      <c r="E57" s="3">
        <v>170785</v>
      </c>
      <c r="F57" s="2"/>
      <c r="G57" s="2"/>
      <c r="H57" s="3">
        <f t="shared" si="3"/>
        <v>329636</v>
      </c>
    </row>
    <row r="58" spans="1:8" ht="15.75" thickBot="1" x14ac:dyDescent="0.3">
      <c r="A58" s="45" t="s">
        <v>45</v>
      </c>
      <c r="B58" s="46">
        <v>2794</v>
      </c>
      <c r="C58" s="46">
        <v>18768</v>
      </c>
      <c r="D58" s="46">
        <v>136433</v>
      </c>
      <c r="E58" s="46">
        <v>170603</v>
      </c>
      <c r="F58" s="44"/>
      <c r="G58" s="44"/>
      <c r="H58" s="3">
        <f t="shared" si="2"/>
        <v>328598</v>
      </c>
    </row>
    <row r="59" spans="1:8" ht="15.75" thickBot="1" x14ac:dyDescent="0.3">
      <c r="A59" s="9" t="s">
        <v>46</v>
      </c>
      <c r="B59" s="3">
        <v>2759</v>
      </c>
      <c r="C59" s="3">
        <v>18518</v>
      </c>
      <c r="D59" s="3">
        <v>134985</v>
      </c>
      <c r="E59" s="3">
        <v>170870</v>
      </c>
      <c r="F59" s="2"/>
      <c r="G59" s="2"/>
      <c r="H59" s="3">
        <f t="shared" si="2"/>
        <v>327132</v>
      </c>
    </row>
    <row r="60" spans="1:8" ht="15.75" thickBot="1" x14ac:dyDescent="0.3">
      <c r="A60" s="9" t="s">
        <v>86</v>
      </c>
      <c r="B60" s="3">
        <v>2785</v>
      </c>
      <c r="C60" s="3">
        <v>18529</v>
      </c>
      <c r="D60" s="3">
        <v>134477</v>
      </c>
      <c r="E60" s="3">
        <v>170751</v>
      </c>
      <c r="F60" s="2"/>
      <c r="G60" s="2"/>
      <c r="H60" s="3">
        <f t="shared" si="2"/>
        <v>326542</v>
      </c>
    </row>
  </sheetData>
  <mergeCells count="9">
    <mergeCell ref="K13:Q16"/>
    <mergeCell ref="K18:Q21"/>
    <mergeCell ref="A1:H1"/>
    <mergeCell ref="H2:H5"/>
    <mergeCell ref="F2:G3"/>
    <mergeCell ref="B2:E3"/>
    <mergeCell ref="B4:C4"/>
    <mergeCell ref="D4:E4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F98"/>
  <sheetViews>
    <sheetView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1" max="1" width="10.7109375" bestFit="1" customWidth="1"/>
    <col min="6" max="13" width="9.140625" style="24"/>
    <col min="14" max="14" width="10.42578125" style="24" customWidth="1"/>
    <col min="15" max="15" width="5.5703125" style="24" customWidth="1"/>
    <col min="16" max="18" width="9.140625" style="24"/>
    <col min="19" max="19" width="10.7109375" style="24" customWidth="1"/>
    <col min="20" max="20" width="11" style="24" customWidth="1"/>
    <col min="21" max="29" width="9.140625" style="24"/>
    <col min="32" max="32" width="10.140625" customWidth="1"/>
  </cols>
  <sheetData>
    <row r="1" spans="1:32" ht="20.100000000000001" customHeight="1" thickTop="1" thickBot="1" x14ac:dyDescent="0.3">
      <c r="A1" s="100" t="s">
        <v>63</v>
      </c>
      <c r="B1" s="101"/>
      <c r="C1" s="101"/>
      <c r="D1" s="101"/>
      <c r="E1" s="149"/>
      <c r="F1" s="52" t="s">
        <v>65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53" t="s">
        <v>178</v>
      </c>
      <c r="U1" s="47"/>
      <c r="V1" s="47"/>
      <c r="W1" s="47"/>
      <c r="X1" s="47"/>
      <c r="Y1" s="47"/>
      <c r="Z1" s="47"/>
      <c r="AA1" s="47"/>
      <c r="AB1" s="47"/>
      <c r="AC1" s="47"/>
    </row>
    <row r="2" spans="1:32" ht="15.75" customHeight="1" thickTop="1" thickBot="1" x14ac:dyDescent="0.3">
      <c r="A2" s="108" t="s">
        <v>47</v>
      </c>
      <c r="B2" s="104" t="s">
        <v>50</v>
      </c>
      <c r="C2" s="151"/>
      <c r="D2" s="151"/>
      <c r="E2" s="105"/>
      <c r="F2" s="152" t="s">
        <v>62</v>
      </c>
      <c r="G2" s="146" t="s">
        <v>61</v>
      </c>
      <c r="H2" s="148"/>
      <c r="I2" s="148"/>
      <c r="J2" s="147"/>
      <c r="K2" s="152" t="s">
        <v>64</v>
      </c>
      <c r="L2" s="157" t="s">
        <v>176</v>
      </c>
      <c r="M2" s="158"/>
      <c r="N2" s="152" t="s">
        <v>75</v>
      </c>
      <c r="O2" s="145"/>
      <c r="P2" s="146" t="s">
        <v>54</v>
      </c>
      <c r="Q2" s="148"/>
      <c r="R2" s="148"/>
      <c r="S2" s="147"/>
      <c r="T2" s="152" t="s">
        <v>69</v>
      </c>
      <c r="U2" s="146" t="s">
        <v>71</v>
      </c>
      <c r="V2" s="148"/>
      <c r="W2" s="148"/>
      <c r="X2" s="147"/>
      <c r="Y2" s="145" t="s">
        <v>53</v>
      </c>
      <c r="Z2" s="146" t="s">
        <v>70</v>
      </c>
      <c r="AA2" s="148"/>
      <c r="AB2" s="148"/>
      <c r="AC2" s="147"/>
      <c r="AD2" s="145" t="s">
        <v>53</v>
      </c>
      <c r="AE2" s="141" t="s">
        <v>70</v>
      </c>
      <c r="AF2" s="142"/>
    </row>
    <row r="3" spans="1:32" ht="15.75" thickBot="1" x14ac:dyDescent="0.3">
      <c r="A3" s="108"/>
      <c r="B3" s="146" t="s">
        <v>55</v>
      </c>
      <c r="C3" s="150"/>
      <c r="D3" s="146" t="s">
        <v>56</v>
      </c>
      <c r="E3" s="150"/>
      <c r="F3" s="153"/>
      <c r="G3" s="146" t="s">
        <v>55</v>
      </c>
      <c r="H3" s="147"/>
      <c r="I3" s="146" t="s">
        <v>56</v>
      </c>
      <c r="J3" s="147"/>
      <c r="K3" s="153"/>
      <c r="L3" s="104"/>
      <c r="M3" s="138"/>
      <c r="N3" s="155"/>
      <c r="O3" s="106"/>
      <c r="P3" s="146" t="s">
        <v>50</v>
      </c>
      <c r="Q3" s="147"/>
      <c r="R3" s="146" t="s">
        <v>57</v>
      </c>
      <c r="S3" s="147"/>
      <c r="T3" s="153"/>
      <c r="U3" s="146" t="s">
        <v>50</v>
      </c>
      <c r="V3" s="147"/>
      <c r="W3" s="146" t="s">
        <v>57</v>
      </c>
      <c r="X3" s="147"/>
      <c r="Y3" s="106"/>
      <c r="Z3" s="146" t="s">
        <v>55</v>
      </c>
      <c r="AA3" s="147"/>
      <c r="AB3" s="146" t="s">
        <v>56</v>
      </c>
      <c r="AC3" s="147"/>
      <c r="AD3" s="106"/>
      <c r="AE3" s="143"/>
      <c r="AF3" s="144"/>
    </row>
    <row r="4" spans="1:32" ht="15.75" thickBot="1" x14ac:dyDescent="0.3">
      <c r="A4" s="109"/>
      <c r="B4" s="8" t="s">
        <v>58</v>
      </c>
      <c r="C4" s="8" t="s">
        <v>59</v>
      </c>
      <c r="D4" s="8" t="s">
        <v>58</v>
      </c>
      <c r="E4" s="8" t="s">
        <v>59</v>
      </c>
      <c r="F4" s="154"/>
      <c r="G4" s="32" t="s">
        <v>58</v>
      </c>
      <c r="H4" s="32" t="s">
        <v>59</v>
      </c>
      <c r="I4" s="32" t="s">
        <v>58</v>
      </c>
      <c r="J4" s="32" t="s">
        <v>59</v>
      </c>
      <c r="K4" s="154"/>
      <c r="L4" s="32" t="s">
        <v>55</v>
      </c>
      <c r="M4" s="32" t="s">
        <v>56</v>
      </c>
      <c r="N4" s="156"/>
      <c r="O4" s="126"/>
      <c r="P4" s="32" t="s">
        <v>58</v>
      </c>
      <c r="Q4" s="32" t="s">
        <v>59</v>
      </c>
      <c r="R4" s="32" t="s">
        <v>58</v>
      </c>
      <c r="S4" s="32" t="s">
        <v>59</v>
      </c>
      <c r="T4" s="154"/>
      <c r="U4" s="32" t="s">
        <v>58</v>
      </c>
      <c r="V4" s="32" t="s">
        <v>59</v>
      </c>
      <c r="W4" s="32" t="s">
        <v>58</v>
      </c>
      <c r="X4" s="32" t="s">
        <v>59</v>
      </c>
      <c r="Y4" s="126"/>
      <c r="Z4" s="32" t="s">
        <v>58</v>
      </c>
      <c r="AA4" s="32" t="s">
        <v>59</v>
      </c>
      <c r="AB4" s="32" t="s">
        <v>58</v>
      </c>
      <c r="AC4" s="32" t="s">
        <v>59</v>
      </c>
      <c r="AD4" s="126"/>
      <c r="AE4" s="11" t="s">
        <v>55</v>
      </c>
      <c r="AF4" s="32" t="s">
        <v>56</v>
      </c>
    </row>
    <row r="5" spans="1:32" s="24" customFormat="1" ht="15.75" thickBot="1" x14ac:dyDescent="0.3">
      <c r="A5" s="75" t="s">
        <v>188</v>
      </c>
      <c r="B5" s="13">
        <v>156338</v>
      </c>
      <c r="C5" s="13">
        <v>23709</v>
      </c>
      <c r="D5" s="13">
        <v>214566</v>
      </c>
      <c r="E5" s="13">
        <v>34474</v>
      </c>
      <c r="F5" s="13">
        <f t="shared" ref="F5" si="0">SUM(B5:E5)</f>
        <v>429087</v>
      </c>
      <c r="G5" s="13">
        <v>6997</v>
      </c>
      <c r="H5" s="13">
        <v>1468</v>
      </c>
      <c r="I5" s="13">
        <v>10562</v>
      </c>
      <c r="J5" s="13">
        <v>2798</v>
      </c>
      <c r="K5" s="13">
        <f t="shared" ref="K5" si="1">SUM(G5:J5)</f>
        <v>21825</v>
      </c>
      <c r="L5" s="13">
        <f t="shared" ref="L5:L10" si="2">B5+C5+G5+H5</f>
        <v>188512</v>
      </c>
      <c r="M5" s="13">
        <f t="shared" ref="M5:M10" si="3">D5+E5+I5+J5</f>
        <v>262400</v>
      </c>
      <c r="N5" s="14">
        <f t="shared" ref="N5" si="4">ABS(AE5-AF5)</f>
        <v>0.1638634589454262</v>
      </c>
      <c r="O5" s="13"/>
      <c r="P5" s="13">
        <f t="shared" ref="P5" si="5">B5+D5</f>
        <v>370904</v>
      </c>
      <c r="Q5" s="13">
        <f t="shared" ref="Q5" si="6">C5+E5</f>
        <v>58183</v>
      </c>
      <c r="R5" s="13">
        <f t="shared" ref="R5" si="7">G5+I5</f>
        <v>17559</v>
      </c>
      <c r="S5" s="13">
        <f t="shared" ref="S5" si="8">H5+J5</f>
        <v>4266</v>
      </c>
      <c r="T5" s="13">
        <f t="shared" ref="T5" si="9">SUM(P5:S5)</f>
        <v>450912</v>
      </c>
      <c r="U5" s="14">
        <f t="shared" ref="U5" si="10">P5/T5</f>
        <v>0.82256404797388405</v>
      </c>
      <c r="V5" s="14">
        <f t="shared" ref="V5" si="11">Q5/T5</f>
        <v>0.12903404655453835</v>
      </c>
      <c r="W5" s="14">
        <f t="shared" ref="W5" si="12">R5/T5</f>
        <v>3.8941079412390889E-2</v>
      </c>
      <c r="X5" s="14">
        <f t="shared" ref="X5" si="13">S5/T5</f>
        <v>9.4608260591867149E-3</v>
      </c>
      <c r="Y5" s="14">
        <f t="shared" ref="Y5" si="14">SUM(U5:X5)</f>
        <v>1</v>
      </c>
      <c r="Z5" s="14">
        <f t="shared" ref="Z5" si="15">(B5+G5)/T5</f>
        <v>0.36223254204811584</v>
      </c>
      <c r="AA5" s="14">
        <f t="shared" ref="AA5" si="16">(C5+H5)/T5</f>
        <v>5.58357284791711E-2</v>
      </c>
      <c r="AB5" s="14">
        <f t="shared" ref="AB5" si="17">(D5+I5)/T5</f>
        <v>0.4992725853381591</v>
      </c>
      <c r="AC5" s="14">
        <f t="shared" ref="AC5" si="18">(E5+J5)/T5</f>
        <v>8.2659144134553969E-2</v>
      </c>
      <c r="AD5" s="14">
        <f t="shared" ref="AD5" si="19">SUM(Z5:AC5)</f>
        <v>1</v>
      </c>
      <c r="AE5" s="14">
        <f t="shared" ref="AE5" si="20">SUM(B5,C5,G5,H5)/T5</f>
        <v>0.4180682705272869</v>
      </c>
      <c r="AF5" s="14">
        <f t="shared" ref="AF5" si="21">SUM(D5,E5,I5,J5)/T5</f>
        <v>0.5819317294727131</v>
      </c>
    </row>
    <row r="6" spans="1:32" s="24" customFormat="1" ht="15.75" thickBot="1" x14ac:dyDescent="0.3">
      <c r="A6" s="75" t="s">
        <v>185</v>
      </c>
      <c r="B6" s="13">
        <v>154776</v>
      </c>
      <c r="C6" s="13">
        <v>23708</v>
      </c>
      <c r="D6" s="13">
        <v>212156</v>
      </c>
      <c r="E6" s="13">
        <v>34502</v>
      </c>
      <c r="F6" s="13">
        <f t="shared" ref="F6" si="22">SUM(B6:E6)</f>
        <v>425142</v>
      </c>
      <c r="G6" s="13">
        <v>6324</v>
      </c>
      <c r="H6" s="13">
        <v>1313</v>
      </c>
      <c r="I6" s="13">
        <v>9645</v>
      </c>
      <c r="J6" s="13">
        <v>2562</v>
      </c>
      <c r="K6" s="13">
        <f t="shared" ref="K6" si="23">SUM(G6:J6)</f>
        <v>19844</v>
      </c>
      <c r="L6" s="13">
        <f t="shared" si="2"/>
        <v>186121</v>
      </c>
      <c r="M6" s="13">
        <f t="shared" si="3"/>
        <v>258865</v>
      </c>
      <c r="N6" s="14">
        <f t="shared" ref="N6" si="24">ABS(AE6-AF6)</f>
        <v>0.16347480594895125</v>
      </c>
      <c r="O6" s="13"/>
      <c r="P6" s="13">
        <f t="shared" ref="P6" si="25">B6+D6</f>
        <v>366932</v>
      </c>
      <c r="Q6" s="13">
        <f t="shared" ref="Q6" si="26">C6+E6</f>
        <v>58210</v>
      </c>
      <c r="R6" s="13">
        <f t="shared" ref="R6" si="27">G6+I6</f>
        <v>15969</v>
      </c>
      <c r="S6" s="13">
        <f t="shared" ref="S6" si="28">H6+J6</f>
        <v>3875</v>
      </c>
      <c r="T6" s="13">
        <f t="shared" ref="T6" si="29">SUM(P6:S6)</f>
        <v>444986</v>
      </c>
      <c r="U6" s="14">
        <f t="shared" ref="U6" si="30">P6/T6</f>
        <v>0.82459223436242934</v>
      </c>
      <c r="V6" s="14">
        <f t="shared" ref="V6" si="31">Q6/T6</f>
        <v>0.13081310423249271</v>
      </c>
      <c r="W6" s="14">
        <f t="shared" ref="W6" si="32">R6/T6</f>
        <v>3.5886522272610827E-2</v>
      </c>
      <c r="X6" s="14">
        <f t="shared" ref="X6" si="33">S6/T6</f>
        <v>8.7081391324670895E-3</v>
      </c>
      <c r="Y6" s="14">
        <f t="shared" ref="Y6" si="34">SUM(U6:X6)</f>
        <v>0.99999999999999989</v>
      </c>
      <c r="Z6" s="14">
        <f t="shared" ref="Z6" si="35">(B6+G6)/T6</f>
        <v>0.36203386173947044</v>
      </c>
      <c r="AA6" s="14">
        <f t="shared" ref="AA6" si="36">(C6+H6)/T6</f>
        <v>5.6228735286053946E-2</v>
      </c>
      <c r="AB6" s="14">
        <f t="shared" ref="AB6" si="37">(D6+I6)/T6</f>
        <v>0.49844489489556976</v>
      </c>
      <c r="AC6" s="14">
        <f t="shared" ref="AC6" si="38">(E6+J6)/T6</f>
        <v>8.3292508078905855E-2</v>
      </c>
      <c r="AD6" s="14">
        <f t="shared" ref="AD6" si="39">SUM(Z6:AC6)</f>
        <v>1</v>
      </c>
      <c r="AE6" s="14">
        <f t="shared" ref="AE6" si="40">SUM(B6,C6,G6,H6)/T6</f>
        <v>0.41826259702552437</v>
      </c>
      <c r="AF6" s="14">
        <f t="shared" ref="AF6" si="41">SUM(D6,E6,I6,J6)/T6</f>
        <v>0.58173740297447563</v>
      </c>
    </row>
    <row r="7" spans="1:32" s="24" customFormat="1" ht="15.75" thickBot="1" x14ac:dyDescent="0.3">
      <c r="A7" s="55">
        <v>42522</v>
      </c>
      <c r="B7" s="13">
        <v>156416</v>
      </c>
      <c r="C7" s="13">
        <v>23830</v>
      </c>
      <c r="D7" s="13">
        <v>214243</v>
      </c>
      <c r="E7" s="13">
        <v>34643</v>
      </c>
      <c r="F7" s="13">
        <f t="shared" ref="F7" si="42">SUM(B7:E7)</f>
        <v>429132</v>
      </c>
      <c r="G7" s="13">
        <v>6808</v>
      </c>
      <c r="H7" s="13">
        <v>1414</v>
      </c>
      <c r="I7" s="13">
        <v>10313</v>
      </c>
      <c r="J7" s="13">
        <v>2717</v>
      </c>
      <c r="K7" s="13">
        <f t="shared" ref="K7" si="43">SUM(G7:J7)</f>
        <v>21252</v>
      </c>
      <c r="L7" s="13">
        <f t="shared" si="2"/>
        <v>188468</v>
      </c>
      <c r="M7" s="13">
        <f t="shared" si="3"/>
        <v>261916</v>
      </c>
      <c r="N7" s="14">
        <f t="shared" ref="N7" si="44">ABS(AE7-AF7)</f>
        <v>0.16307861735763263</v>
      </c>
      <c r="O7" s="13"/>
      <c r="P7" s="13">
        <f t="shared" ref="P7" si="45">B7+D7</f>
        <v>370659</v>
      </c>
      <c r="Q7" s="13">
        <f t="shared" ref="Q7" si="46">C7+E7</f>
        <v>58473</v>
      </c>
      <c r="R7" s="13">
        <f t="shared" ref="R7" si="47">G7+I7</f>
        <v>17121</v>
      </c>
      <c r="S7" s="13">
        <f t="shared" ref="S7" si="48">H7+J7</f>
        <v>4131</v>
      </c>
      <c r="T7" s="13">
        <f t="shared" ref="T7" si="49">SUM(P7:S7)</f>
        <v>450384</v>
      </c>
      <c r="U7" s="14">
        <f t="shared" ref="U7" si="50">P7/T7</f>
        <v>0.82298438665671958</v>
      </c>
      <c r="V7" s="14">
        <f t="shared" ref="V7" si="51">Q7/T7</f>
        <v>0.12982921240541404</v>
      </c>
      <c r="W7" s="14">
        <f t="shared" ref="W7" si="52">R7/T7</f>
        <v>3.8014227858893745E-2</v>
      </c>
      <c r="X7" s="14">
        <f t="shared" ref="X7" si="53">S7/T7</f>
        <v>9.1721730789726102E-3</v>
      </c>
      <c r="Y7" s="14">
        <f t="shared" ref="Y7" si="54">SUM(U7:X7)</f>
        <v>0.99999999999999989</v>
      </c>
      <c r="Z7" s="14">
        <f t="shared" ref="Z7" si="55">(B7+G7)/T7</f>
        <v>0.36241074283278268</v>
      </c>
      <c r="AA7" s="14">
        <f t="shared" ref="AA7" si="56">(C7+H7)/T7</f>
        <v>5.6049948488401009E-2</v>
      </c>
      <c r="AB7" s="14">
        <f t="shared" ref="AB7" si="57">(D7+I7)/T7</f>
        <v>0.49858787168283064</v>
      </c>
      <c r="AC7" s="14">
        <f t="shared" ref="AC7" si="58">(E7+J7)/T7</f>
        <v>8.2951436995985645E-2</v>
      </c>
      <c r="AD7" s="14">
        <f t="shared" ref="AD7" si="59">SUM(Z7:AC7)</f>
        <v>1</v>
      </c>
      <c r="AE7" s="14">
        <f t="shared" ref="AE7" si="60">SUM(B7,C7,G7,H7)/T7</f>
        <v>0.41846069132118369</v>
      </c>
      <c r="AF7" s="14">
        <f t="shared" ref="AF7" si="61">SUM(D7,E7,I7,J7)/T7</f>
        <v>0.58153930867881631</v>
      </c>
    </row>
    <row r="8" spans="1:32" s="24" customFormat="1" ht="15" customHeight="1" thickBot="1" x14ac:dyDescent="0.3">
      <c r="A8" s="55">
        <v>42491</v>
      </c>
      <c r="B8" s="13">
        <v>155340</v>
      </c>
      <c r="C8" s="13">
        <v>23904</v>
      </c>
      <c r="D8" s="13">
        <v>213028</v>
      </c>
      <c r="E8" s="13">
        <v>34722</v>
      </c>
      <c r="F8" s="13">
        <f t="shared" ref="F8:F9" si="62">SUM(B8:E8)</f>
        <v>426994</v>
      </c>
      <c r="G8" s="13">
        <v>6818</v>
      </c>
      <c r="H8" s="13">
        <v>1416</v>
      </c>
      <c r="I8" s="13">
        <v>10360</v>
      </c>
      <c r="J8" s="13">
        <v>2709</v>
      </c>
      <c r="K8" s="13">
        <f t="shared" ref="K8" si="63">SUM(G8:J8)</f>
        <v>21303</v>
      </c>
      <c r="L8" s="13">
        <f t="shared" si="2"/>
        <v>187478</v>
      </c>
      <c r="M8" s="13">
        <f t="shared" si="3"/>
        <v>260819</v>
      </c>
      <c r="N8" s="14">
        <f t="shared" ref="N8" si="64">ABS(AE8-AF8)</f>
        <v>0.16359913182555319</v>
      </c>
      <c r="O8" s="13"/>
      <c r="P8" s="13">
        <f t="shared" ref="P8" si="65">B8+D8</f>
        <v>368368</v>
      </c>
      <c r="Q8" s="13">
        <f t="shared" ref="Q8" si="66">C8+E8</f>
        <v>58626</v>
      </c>
      <c r="R8" s="13">
        <f t="shared" ref="R8" si="67">G8+I8</f>
        <v>17178</v>
      </c>
      <c r="S8" s="13">
        <f t="shared" ref="S8" si="68">H8+J8</f>
        <v>4125</v>
      </c>
      <c r="T8" s="13">
        <f t="shared" ref="T8" si="69">SUM(P8:S8)</f>
        <v>448297</v>
      </c>
      <c r="U8" s="14">
        <f t="shared" ref="U8" si="70">P8/T8</f>
        <v>0.8217052534368956</v>
      </c>
      <c r="V8" s="14">
        <f t="shared" ref="V8" si="71">Q8/T8</f>
        <v>0.13077491038307193</v>
      </c>
      <c r="W8" s="14">
        <f t="shared" ref="W8" si="72">R8/T8</f>
        <v>3.8318346988715071E-2</v>
      </c>
      <c r="X8" s="14">
        <f t="shared" ref="X8" si="73">S8/T8</f>
        <v>9.2014891913173632E-3</v>
      </c>
      <c r="Y8" s="14">
        <f t="shared" ref="Y8" si="74">SUM(U8:X8)</f>
        <v>1</v>
      </c>
      <c r="Z8" s="14">
        <f t="shared" ref="Z8" si="75">(B8+G8)/T8</f>
        <v>0.36172002043288265</v>
      </c>
      <c r="AA8" s="14">
        <f t="shared" ref="AA8" si="76">(C8+H8)/T8</f>
        <v>5.6480413654340762E-2</v>
      </c>
      <c r="AB8" s="14">
        <f t="shared" ref="AB8" si="77">(D8+I8)/T8</f>
        <v>0.49830357999272806</v>
      </c>
      <c r="AC8" s="14">
        <f t="shared" ref="AC8" si="78">(E8+J8)/T8</f>
        <v>8.3495985920048546E-2</v>
      </c>
      <c r="AD8" s="14">
        <f t="shared" ref="AD8" si="79">SUM(Z8:AC8)</f>
        <v>1</v>
      </c>
      <c r="AE8" s="14">
        <f t="shared" ref="AE8" si="80">SUM(B8,C8,G8,H8)/T8</f>
        <v>0.4182004340872234</v>
      </c>
      <c r="AF8" s="14">
        <f t="shared" ref="AF8" si="81">SUM(D8,E8,I8,J8)/T8</f>
        <v>0.5817995659127766</v>
      </c>
    </row>
    <row r="9" spans="1:32" s="24" customFormat="1" ht="15" customHeight="1" thickBot="1" x14ac:dyDescent="0.3">
      <c r="A9" s="55">
        <v>42461</v>
      </c>
      <c r="B9" s="13">
        <v>154831</v>
      </c>
      <c r="C9" s="13">
        <v>23936</v>
      </c>
      <c r="D9" s="13">
        <v>211901</v>
      </c>
      <c r="E9" s="13">
        <v>34786</v>
      </c>
      <c r="F9" s="13">
        <f t="shared" si="62"/>
        <v>425454</v>
      </c>
      <c r="G9" s="13">
        <v>6588</v>
      </c>
      <c r="H9" s="13">
        <v>1388</v>
      </c>
      <c r="I9" s="13">
        <v>10076</v>
      </c>
      <c r="J9" s="13">
        <v>2647</v>
      </c>
      <c r="K9" s="13">
        <f t="shared" ref="K9" si="82">SUM(G9:J9)</f>
        <v>20699</v>
      </c>
      <c r="L9" s="13">
        <f t="shared" si="2"/>
        <v>186743</v>
      </c>
      <c r="M9" s="13">
        <f t="shared" si="3"/>
        <v>259410</v>
      </c>
      <c r="N9" s="14">
        <f t="shared" ref="N9" si="83">ABS(AE9-AF9)</f>
        <v>0.16287461924496749</v>
      </c>
      <c r="O9" s="13"/>
      <c r="P9" s="13">
        <f t="shared" ref="P9" si="84">B9+D9</f>
        <v>366732</v>
      </c>
      <c r="Q9" s="13">
        <f t="shared" ref="Q9" si="85">C9+E9</f>
        <v>58722</v>
      </c>
      <c r="R9" s="13">
        <f t="shared" ref="R9" si="86">G9+I9</f>
        <v>16664</v>
      </c>
      <c r="S9" s="13">
        <f t="shared" ref="S9" si="87">H9+J9</f>
        <v>4035</v>
      </c>
      <c r="T9" s="13">
        <f t="shared" ref="T9" si="88">SUM(P9:S9)</f>
        <v>446153</v>
      </c>
      <c r="U9" s="14">
        <f t="shared" ref="U9" si="89">P9/T9</f>
        <v>0.82198707618238587</v>
      </c>
      <c r="V9" s="14">
        <f t="shared" ref="V9" si="90">Q9/T9</f>
        <v>0.13161852548341041</v>
      </c>
      <c r="W9" s="14">
        <f t="shared" ref="W9" si="91">R9/T9</f>
        <v>3.7350415664581429E-2</v>
      </c>
      <c r="X9" s="14">
        <f t="shared" ref="X9" si="92">S9/T9</f>
        <v>9.0439826696223045E-3</v>
      </c>
      <c r="Y9" s="14">
        <f t="shared" ref="Y9" si="93">SUM(U9:X9)</f>
        <v>1</v>
      </c>
      <c r="Z9" s="14">
        <f t="shared" ref="Z9" si="94">(B9+G9)/T9</f>
        <v>0.36180189307255584</v>
      </c>
      <c r="AA9" s="14">
        <f t="shared" ref="AA9" si="95">(C9+H9)/T9</f>
        <v>5.6760797304960406E-2</v>
      </c>
      <c r="AB9" s="14">
        <f t="shared" ref="AB9" si="96">(D9+I9)/T9</f>
        <v>0.49753559877441145</v>
      </c>
      <c r="AC9" s="14">
        <f t="shared" ref="AC9" si="97">(E9+J9)/T9</f>
        <v>8.3901710848072297E-2</v>
      </c>
      <c r="AD9" s="14">
        <f t="shared" ref="AD9" si="98">SUM(Z9:AC9)</f>
        <v>1</v>
      </c>
      <c r="AE9" s="14">
        <f t="shared" ref="AE9" si="99">SUM(B9,C9,G9,H9)/T9</f>
        <v>0.41856269037751626</v>
      </c>
      <c r="AF9" s="14">
        <f t="shared" ref="AF9" si="100">SUM(D9,E9,I9,J9)/T9</f>
        <v>0.58143730962248374</v>
      </c>
    </row>
    <row r="10" spans="1:32" s="24" customFormat="1" ht="15" customHeight="1" thickBot="1" x14ac:dyDescent="0.3">
      <c r="A10" s="49" t="s">
        <v>161</v>
      </c>
      <c r="B10" s="13">
        <v>153919</v>
      </c>
      <c r="C10" s="13">
        <v>24053</v>
      </c>
      <c r="D10" s="13">
        <v>210681</v>
      </c>
      <c r="E10" s="13">
        <v>35176</v>
      </c>
      <c r="F10" s="13">
        <f t="shared" ref="F10:F14" si="101">SUM(B10:E10)</f>
        <v>423829</v>
      </c>
      <c r="G10" s="13">
        <v>6056</v>
      </c>
      <c r="H10" s="13">
        <v>1291</v>
      </c>
      <c r="I10" s="13">
        <v>9169</v>
      </c>
      <c r="J10" s="13">
        <v>2469</v>
      </c>
      <c r="K10" s="13">
        <f t="shared" ref="K10:K14" si="102">SUM(G10:J10)</f>
        <v>18985</v>
      </c>
      <c r="L10" s="13">
        <f t="shared" si="2"/>
        <v>185319</v>
      </c>
      <c r="M10" s="13">
        <f t="shared" si="3"/>
        <v>257495</v>
      </c>
      <c r="N10" s="14">
        <f t="shared" ref="N10:N42" si="103">ABS(AE10-AF10)</f>
        <v>0.16299394328092603</v>
      </c>
      <c r="O10" s="13"/>
      <c r="P10" s="13">
        <f t="shared" ref="P10" si="104">B10+D10</f>
        <v>364600</v>
      </c>
      <c r="Q10" s="13">
        <f t="shared" ref="Q10" si="105">C10+E10</f>
        <v>59229</v>
      </c>
      <c r="R10" s="13">
        <f t="shared" ref="R10" si="106">G10+I10</f>
        <v>15225</v>
      </c>
      <c r="S10" s="13">
        <f t="shared" ref="S10" si="107">H10+J10</f>
        <v>3760</v>
      </c>
      <c r="T10" s="13">
        <f t="shared" ref="T10:T14" si="108">SUM(P10:S10)</f>
        <v>442814</v>
      </c>
      <c r="U10" s="14">
        <f t="shared" ref="U10:U14" si="109">P10/T10</f>
        <v>0.82337053480693922</v>
      </c>
      <c r="V10" s="14">
        <f t="shared" ref="V10:V14" si="110">Q10/T10</f>
        <v>0.13375593364256777</v>
      </c>
      <c r="W10" s="14">
        <f t="shared" ref="W10:W14" si="111">R10/T10</f>
        <v>3.4382381767514125E-2</v>
      </c>
      <c r="X10" s="14">
        <f t="shared" ref="X10:X14" si="112">S10/T10</f>
        <v>8.4911497829788588E-3</v>
      </c>
      <c r="Y10" s="14">
        <f t="shared" ref="Y10:Y14" si="113">SUM(U10:X10)</f>
        <v>0.99999999999999989</v>
      </c>
      <c r="Z10" s="14">
        <f t="shared" ref="Z10:Z42" si="114">(B10+G10)/T10</f>
        <v>0.36126906556703264</v>
      </c>
      <c r="AA10" s="14">
        <f t="shared" ref="AA10:AA42" si="115">(C10+H10)/T10</f>
        <v>5.7233962792504305E-2</v>
      </c>
      <c r="AB10" s="14">
        <f t="shared" ref="AB10:AB42" si="116">(D10+I10)/T10</f>
        <v>0.49648385100742071</v>
      </c>
      <c r="AC10" s="14">
        <f t="shared" ref="AC10:AC42" si="117">(E10+J10)/T10</f>
        <v>8.5013120633042311E-2</v>
      </c>
      <c r="AD10" s="14">
        <f t="shared" ref="AD10:AD14" si="118">SUM(Z10:AC10)</f>
        <v>1</v>
      </c>
      <c r="AE10" s="14">
        <f t="shared" ref="AE10:AE42" si="119">SUM(B10,C10,G10,H10)/T10</f>
        <v>0.41850302835953695</v>
      </c>
      <c r="AF10" s="14">
        <f t="shared" ref="AF10:AF42" si="120">SUM(D10,E10,I10,J10)/T10</f>
        <v>0.58149697164046299</v>
      </c>
    </row>
    <row r="11" spans="1:32" s="7" customFormat="1" ht="15" customHeight="1" thickBot="1" x14ac:dyDescent="0.3">
      <c r="A11" s="12" t="s">
        <v>156</v>
      </c>
      <c r="B11" s="13">
        <v>153543</v>
      </c>
      <c r="C11" s="13">
        <v>24003</v>
      </c>
      <c r="D11" s="13">
        <v>209513</v>
      </c>
      <c r="E11" s="13">
        <v>35099</v>
      </c>
      <c r="F11" s="13">
        <f t="shared" si="101"/>
        <v>422158</v>
      </c>
      <c r="G11" s="13">
        <v>6569</v>
      </c>
      <c r="H11" s="13">
        <v>1426</v>
      </c>
      <c r="I11" s="13">
        <v>9913</v>
      </c>
      <c r="J11" s="13">
        <v>2572</v>
      </c>
      <c r="K11" s="13">
        <f t="shared" si="102"/>
        <v>20480</v>
      </c>
      <c r="L11" s="13">
        <f t="shared" ref="L11:L13" si="121">B11+C11+G11+H11</f>
        <v>185541</v>
      </c>
      <c r="M11" s="13">
        <f t="shared" ref="M11:M13" si="122">D11+E11+I11+J11</f>
        <v>257097</v>
      </c>
      <c r="N11" s="14">
        <f t="shared" si="103"/>
        <v>0.16165805918154336</v>
      </c>
      <c r="O11" s="13"/>
      <c r="P11" s="13">
        <f t="shared" ref="P11:Q14" si="123">B11+D11</f>
        <v>363056</v>
      </c>
      <c r="Q11" s="13">
        <f t="shared" si="123"/>
        <v>59102</v>
      </c>
      <c r="R11" s="13">
        <f t="shared" ref="R11:S14" si="124">G11+I11</f>
        <v>16482</v>
      </c>
      <c r="S11" s="13">
        <f t="shared" si="124"/>
        <v>3998</v>
      </c>
      <c r="T11" s="13">
        <f t="shared" si="108"/>
        <v>442638</v>
      </c>
      <c r="U11" s="14">
        <f t="shared" si="109"/>
        <v>0.82020974249838463</v>
      </c>
      <c r="V11" s="14">
        <f t="shared" si="110"/>
        <v>0.13352220098590722</v>
      </c>
      <c r="W11" s="14">
        <f t="shared" si="111"/>
        <v>3.723584509237797E-2</v>
      </c>
      <c r="X11" s="14">
        <f t="shared" si="112"/>
        <v>9.0322114233301245E-3</v>
      </c>
      <c r="Y11" s="14">
        <f t="shared" si="113"/>
        <v>1</v>
      </c>
      <c r="Z11" s="14">
        <f t="shared" si="114"/>
        <v>0.36172221996303977</v>
      </c>
      <c r="AA11" s="14">
        <f t="shared" si="115"/>
        <v>5.744875044618853E-2</v>
      </c>
      <c r="AB11" s="14">
        <f t="shared" si="116"/>
        <v>0.4957233676277229</v>
      </c>
      <c r="AC11" s="14">
        <f t="shared" si="117"/>
        <v>8.5105661963048806E-2</v>
      </c>
      <c r="AD11" s="14">
        <f t="shared" si="118"/>
        <v>1</v>
      </c>
      <c r="AE11" s="14">
        <f t="shared" si="119"/>
        <v>0.41917097040922829</v>
      </c>
      <c r="AF11" s="14">
        <f t="shared" si="120"/>
        <v>0.58082902959077165</v>
      </c>
    </row>
    <row r="12" spans="1:32" ht="15" customHeight="1" thickBot="1" x14ac:dyDescent="0.3">
      <c r="A12" s="29" t="s">
        <v>153</v>
      </c>
      <c r="B12" s="13">
        <v>152566</v>
      </c>
      <c r="C12" s="13">
        <v>23857</v>
      </c>
      <c r="D12" s="13">
        <v>207929</v>
      </c>
      <c r="E12" s="13">
        <v>35097</v>
      </c>
      <c r="F12" s="13">
        <f t="shared" si="101"/>
        <v>419449</v>
      </c>
      <c r="G12" s="13">
        <v>6154</v>
      </c>
      <c r="H12" s="13">
        <v>1364</v>
      </c>
      <c r="I12" s="13">
        <v>9482</v>
      </c>
      <c r="J12" s="13">
        <v>2504</v>
      </c>
      <c r="K12" s="13">
        <f t="shared" si="102"/>
        <v>19504</v>
      </c>
      <c r="L12" s="13">
        <f t="shared" si="121"/>
        <v>183941</v>
      </c>
      <c r="M12" s="13">
        <f t="shared" si="122"/>
        <v>255012</v>
      </c>
      <c r="N12" s="14">
        <f t="shared" si="103"/>
        <v>0.16191027285381354</v>
      </c>
      <c r="O12" s="13"/>
      <c r="P12" s="13">
        <f t="shared" si="123"/>
        <v>360495</v>
      </c>
      <c r="Q12" s="13">
        <f t="shared" si="123"/>
        <v>58954</v>
      </c>
      <c r="R12" s="13">
        <f t="shared" si="124"/>
        <v>15636</v>
      </c>
      <c r="S12" s="13">
        <f t="shared" si="124"/>
        <v>3868</v>
      </c>
      <c r="T12" s="13">
        <f t="shared" si="108"/>
        <v>438953</v>
      </c>
      <c r="U12" s="14">
        <f t="shared" si="109"/>
        <v>0.82126104617123019</v>
      </c>
      <c r="V12" s="14">
        <f t="shared" si="110"/>
        <v>0.13430595075099155</v>
      </c>
      <c r="W12" s="14">
        <f t="shared" si="111"/>
        <v>3.5621125724166369E-2</v>
      </c>
      <c r="X12" s="14">
        <f t="shared" si="112"/>
        <v>8.8118773536118907E-3</v>
      </c>
      <c r="Y12" s="14">
        <f t="shared" si="113"/>
        <v>1</v>
      </c>
      <c r="Z12" s="14">
        <f t="shared" si="114"/>
        <v>0.36158768706444655</v>
      </c>
      <c r="AA12" s="14">
        <f t="shared" si="115"/>
        <v>5.7457176508646714E-2</v>
      </c>
      <c r="AB12" s="14">
        <f t="shared" si="116"/>
        <v>0.49529448483095001</v>
      </c>
      <c r="AC12" s="14">
        <f t="shared" si="117"/>
        <v>8.5660651595956747E-2</v>
      </c>
      <c r="AD12" s="14">
        <f t="shared" si="118"/>
        <v>1</v>
      </c>
      <c r="AE12" s="14">
        <f t="shared" si="119"/>
        <v>0.41904486357309323</v>
      </c>
      <c r="AF12" s="14">
        <f t="shared" si="120"/>
        <v>0.58095513642690677</v>
      </c>
    </row>
    <row r="13" spans="1:32" ht="15" customHeight="1" thickBot="1" x14ac:dyDescent="0.3">
      <c r="A13" s="12" t="s">
        <v>74</v>
      </c>
      <c r="B13" s="13">
        <v>151084</v>
      </c>
      <c r="C13" s="13">
        <v>23797</v>
      </c>
      <c r="D13" s="13">
        <v>204906</v>
      </c>
      <c r="E13" s="13">
        <v>35148</v>
      </c>
      <c r="F13" s="13">
        <f t="shared" si="101"/>
        <v>414935</v>
      </c>
      <c r="G13" s="13">
        <v>6390</v>
      </c>
      <c r="H13" s="13">
        <v>1394</v>
      </c>
      <c r="I13" s="13">
        <v>9864</v>
      </c>
      <c r="J13" s="13">
        <v>2552</v>
      </c>
      <c r="K13" s="13">
        <f t="shared" si="102"/>
        <v>20200</v>
      </c>
      <c r="L13" s="13">
        <f t="shared" si="121"/>
        <v>182665</v>
      </c>
      <c r="M13" s="13">
        <f t="shared" si="122"/>
        <v>252470</v>
      </c>
      <c r="N13" s="14">
        <f t="shared" si="103"/>
        <v>0.16042147839176346</v>
      </c>
      <c r="O13" s="13"/>
      <c r="P13" s="13">
        <f t="shared" si="123"/>
        <v>355990</v>
      </c>
      <c r="Q13" s="13">
        <f t="shared" si="123"/>
        <v>58945</v>
      </c>
      <c r="R13" s="13">
        <f t="shared" si="124"/>
        <v>16254</v>
      </c>
      <c r="S13" s="13">
        <f t="shared" si="124"/>
        <v>3946</v>
      </c>
      <c r="T13" s="13">
        <f t="shared" si="108"/>
        <v>435135</v>
      </c>
      <c r="U13" s="14">
        <f t="shared" si="109"/>
        <v>0.8181139186689188</v>
      </c>
      <c r="V13" s="14">
        <f t="shared" si="110"/>
        <v>0.13546370666574742</v>
      </c>
      <c r="W13" s="14">
        <f t="shared" si="111"/>
        <v>3.7353924644075977E-2</v>
      </c>
      <c r="X13" s="14">
        <f t="shared" si="112"/>
        <v>9.0684500212577703E-3</v>
      </c>
      <c r="Y13" s="14">
        <f t="shared" si="113"/>
        <v>0.99999999999999989</v>
      </c>
      <c r="Z13" s="14">
        <f t="shared" si="114"/>
        <v>0.36189688257667163</v>
      </c>
      <c r="AA13" s="14">
        <f t="shared" si="115"/>
        <v>5.7892378227446653E-2</v>
      </c>
      <c r="AB13" s="14">
        <f t="shared" si="116"/>
        <v>0.49357096073632323</v>
      </c>
      <c r="AC13" s="14">
        <f t="shared" si="117"/>
        <v>8.6639778459558531E-2</v>
      </c>
      <c r="AD13" s="14">
        <f t="shared" si="118"/>
        <v>1</v>
      </c>
      <c r="AE13" s="14">
        <f t="shared" si="119"/>
        <v>0.41978926080411827</v>
      </c>
      <c r="AF13" s="14">
        <f t="shared" si="120"/>
        <v>0.58021073919588173</v>
      </c>
    </row>
    <row r="14" spans="1:32" ht="15" customHeight="1" thickBot="1" x14ac:dyDescent="0.3">
      <c r="A14" s="12" t="s">
        <v>60</v>
      </c>
      <c r="B14" s="13">
        <v>151169</v>
      </c>
      <c r="C14" s="13">
        <v>23836</v>
      </c>
      <c r="D14" s="13">
        <v>204543</v>
      </c>
      <c r="E14" s="13">
        <v>35242</v>
      </c>
      <c r="F14" s="13">
        <f t="shared" si="101"/>
        <v>414790</v>
      </c>
      <c r="G14" s="13">
        <v>6271</v>
      </c>
      <c r="H14" s="13">
        <v>1393</v>
      </c>
      <c r="I14" s="13">
        <v>9652</v>
      </c>
      <c r="J14" s="13">
        <v>2478</v>
      </c>
      <c r="K14" s="13">
        <f t="shared" si="102"/>
        <v>19794</v>
      </c>
      <c r="L14" s="13">
        <f>B14+C14+G14+H14</f>
        <v>182669</v>
      </c>
      <c r="M14" s="13">
        <f>D14+E14+I14+J14</f>
        <v>251915</v>
      </c>
      <c r="N14" s="14">
        <f t="shared" si="103"/>
        <v>0.15933858586602362</v>
      </c>
      <c r="O14" s="13"/>
      <c r="P14" s="13">
        <f t="shared" si="123"/>
        <v>355712</v>
      </c>
      <c r="Q14" s="13">
        <f t="shared" si="123"/>
        <v>59078</v>
      </c>
      <c r="R14" s="13">
        <f t="shared" si="124"/>
        <v>15923</v>
      </c>
      <c r="S14" s="13">
        <f t="shared" si="124"/>
        <v>3871</v>
      </c>
      <c r="T14" s="13">
        <f t="shared" si="108"/>
        <v>434584</v>
      </c>
      <c r="U14" s="14">
        <f t="shared" si="109"/>
        <v>0.81851149605139628</v>
      </c>
      <c r="V14" s="14">
        <f t="shared" si="110"/>
        <v>0.13594149807632128</v>
      </c>
      <c r="W14" s="14">
        <f t="shared" si="111"/>
        <v>3.6639636986175284E-2</v>
      </c>
      <c r="X14" s="14">
        <f t="shared" si="112"/>
        <v>8.9073688861071743E-3</v>
      </c>
      <c r="Y14" s="14">
        <f t="shared" si="113"/>
        <v>1</v>
      </c>
      <c r="Z14" s="14">
        <f t="shared" si="114"/>
        <v>0.36227748835668133</v>
      </c>
      <c r="AA14" s="14">
        <f t="shared" si="115"/>
        <v>5.8053218710306866E-2</v>
      </c>
      <c r="AB14" s="14">
        <f t="shared" si="116"/>
        <v>0.49287364468089023</v>
      </c>
      <c r="AC14" s="14">
        <f t="shared" si="117"/>
        <v>8.6795648252121563E-2</v>
      </c>
      <c r="AD14" s="14">
        <f t="shared" si="118"/>
        <v>1</v>
      </c>
      <c r="AE14" s="14">
        <f t="shared" si="119"/>
        <v>0.42033070706698822</v>
      </c>
      <c r="AF14" s="14">
        <f t="shared" si="120"/>
        <v>0.57966929293301184</v>
      </c>
    </row>
    <row r="15" spans="1:32" ht="15" customHeight="1" thickBot="1" x14ac:dyDescent="0.3">
      <c r="A15" s="12" t="s">
        <v>2</v>
      </c>
      <c r="B15" s="13">
        <v>150454</v>
      </c>
      <c r="C15" s="13">
        <v>23671</v>
      </c>
      <c r="D15" s="13">
        <v>203020</v>
      </c>
      <c r="E15" s="13">
        <v>35310</v>
      </c>
      <c r="F15" s="13">
        <f t="shared" ref="F15:F42" si="125">SUM(B15:E15)</f>
        <v>412455</v>
      </c>
      <c r="G15" s="13">
        <v>6216</v>
      </c>
      <c r="H15" s="13">
        <v>1400</v>
      </c>
      <c r="I15" s="13">
        <v>9497</v>
      </c>
      <c r="J15" s="13">
        <v>2495</v>
      </c>
      <c r="K15" s="13">
        <f t="shared" ref="K15:K42" si="126">SUM(G15:J15)</f>
        <v>19608</v>
      </c>
      <c r="L15" s="13">
        <f t="shared" ref="L15:L17" si="127">B15+C15+G15+H15</f>
        <v>181741</v>
      </c>
      <c r="M15" s="13">
        <f t="shared" ref="M15:M17" si="128">D15+E15+I15+J15</f>
        <v>250322</v>
      </c>
      <c r="N15" s="14">
        <f t="shared" si="103"/>
        <v>0.15872916681132154</v>
      </c>
      <c r="O15" s="13"/>
      <c r="P15" s="13">
        <f t="shared" ref="P15:P42" si="129">B15+D15</f>
        <v>353474</v>
      </c>
      <c r="Q15" s="13">
        <f t="shared" ref="Q15:Q42" si="130">C15+E15</f>
        <v>58981</v>
      </c>
      <c r="R15" s="13">
        <f t="shared" ref="R15:R42" si="131">G15+I15</f>
        <v>15713</v>
      </c>
      <c r="S15" s="13">
        <f t="shared" ref="S15:S42" si="132">H15+J15</f>
        <v>3895</v>
      </c>
      <c r="T15" s="13">
        <f t="shared" ref="T15:T42" si="133">SUM(P15:S15)</f>
        <v>432063</v>
      </c>
      <c r="U15" s="14">
        <f t="shared" ref="U15:U42" si="134">P15/T15</f>
        <v>0.81810754450161205</v>
      </c>
      <c r="V15" s="14">
        <f t="shared" ref="V15:V42" si="135">Q15/T15</f>
        <v>0.1365101848573009</v>
      </c>
      <c r="W15" s="14">
        <f t="shared" ref="W15:W42" si="136">R15/T15</f>
        <v>3.636738160870058E-2</v>
      </c>
      <c r="X15" s="14">
        <f t="shared" ref="X15:X42" si="137">S15/T15</f>
        <v>9.0148890323864805E-3</v>
      </c>
      <c r="Y15" s="14">
        <f t="shared" ref="Y15:Y42" si="138">SUM(U15:X15)</f>
        <v>1</v>
      </c>
      <c r="Z15" s="14">
        <f t="shared" si="114"/>
        <v>0.36260915653504233</v>
      </c>
      <c r="AA15" s="14">
        <f t="shared" si="115"/>
        <v>5.8026260059296911E-2</v>
      </c>
      <c r="AB15" s="14">
        <f t="shared" si="116"/>
        <v>0.49186576957527028</v>
      </c>
      <c r="AC15" s="14">
        <f t="shared" si="117"/>
        <v>8.7498813830390473E-2</v>
      </c>
      <c r="AD15" s="14">
        <f t="shared" ref="AD15:AD42" si="139">SUM(Z15:AC15)</f>
        <v>1</v>
      </c>
      <c r="AE15" s="14">
        <f t="shared" si="119"/>
        <v>0.42063541659433923</v>
      </c>
      <c r="AF15" s="14">
        <f t="shared" si="120"/>
        <v>0.57936458340566077</v>
      </c>
    </row>
    <row r="16" spans="1:32" ht="15" customHeight="1" thickBot="1" x14ac:dyDescent="0.3">
      <c r="A16" s="9" t="s">
        <v>3</v>
      </c>
      <c r="B16" s="13">
        <v>150685</v>
      </c>
      <c r="C16" s="13">
        <v>23708</v>
      </c>
      <c r="D16" s="13">
        <v>194753</v>
      </c>
      <c r="E16" s="13">
        <v>34273</v>
      </c>
      <c r="F16" s="13">
        <f t="shared" si="125"/>
        <v>403419</v>
      </c>
      <c r="G16" s="13">
        <v>5948</v>
      </c>
      <c r="H16" s="13">
        <v>1370</v>
      </c>
      <c r="I16" s="13">
        <v>8701</v>
      </c>
      <c r="J16" s="13">
        <v>2288</v>
      </c>
      <c r="K16" s="13">
        <f t="shared" si="126"/>
        <v>18307</v>
      </c>
      <c r="L16" s="13">
        <f t="shared" si="127"/>
        <v>181711</v>
      </c>
      <c r="M16" s="13">
        <f t="shared" si="128"/>
        <v>240015</v>
      </c>
      <c r="N16" s="14">
        <f t="shared" si="103"/>
        <v>0.13825090224458531</v>
      </c>
      <c r="O16" s="13"/>
      <c r="P16" s="13">
        <f t="shared" si="129"/>
        <v>345438</v>
      </c>
      <c r="Q16" s="13">
        <f t="shared" si="130"/>
        <v>57981</v>
      </c>
      <c r="R16" s="13">
        <f t="shared" si="131"/>
        <v>14649</v>
      </c>
      <c r="S16" s="13">
        <f t="shared" si="132"/>
        <v>3658</v>
      </c>
      <c r="T16" s="13">
        <f t="shared" si="133"/>
        <v>421726</v>
      </c>
      <c r="U16" s="14">
        <f t="shared" si="134"/>
        <v>0.81910529585560288</v>
      </c>
      <c r="V16" s="14">
        <f t="shared" si="135"/>
        <v>0.13748500211037498</v>
      </c>
      <c r="W16" s="14">
        <f t="shared" si="136"/>
        <v>3.473582373389357E-2</v>
      </c>
      <c r="X16" s="14">
        <f t="shared" si="137"/>
        <v>8.6738783001285187E-3</v>
      </c>
      <c r="Y16" s="14">
        <f t="shared" si="138"/>
        <v>1</v>
      </c>
      <c r="Z16" s="14">
        <f t="shared" si="114"/>
        <v>0.37140939851941784</v>
      </c>
      <c r="AA16" s="14">
        <f t="shared" si="115"/>
        <v>5.9465150358289504E-2</v>
      </c>
      <c r="AB16" s="14">
        <f t="shared" si="116"/>
        <v>0.4824317210700787</v>
      </c>
      <c r="AC16" s="14">
        <f t="shared" si="117"/>
        <v>8.6693730052213994E-2</v>
      </c>
      <c r="AD16" s="14">
        <f t="shared" si="139"/>
        <v>1</v>
      </c>
      <c r="AE16" s="14">
        <f t="shared" si="119"/>
        <v>0.43087454887770732</v>
      </c>
      <c r="AF16" s="14">
        <f t="shared" si="120"/>
        <v>0.56912545112229262</v>
      </c>
    </row>
    <row r="17" spans="1:32" ht="15" customHeight="1" thickBot="1" x14ac:dyDescent="0.3">
      <c r="A17" s="12" t="s">
        <v>4</v>
      </c>
      <c r="B17" s="13">
        <v>148399</v>
      </c>
      <c r="C17" s="13">
        <v>23457</v>
      </c>
      <c r="D17" s="13">
        <v>190432</v>
      </c>
      <c r="E17" s="13">
        <v>33995</v>
      </c>
      <c r="F17" s="13">
        <f t="shared" si="125"/>
        <v>396283</v>
      </c>
      <c r="G17" s="13">
        <v>6109</v>
      </c>
      <c r="H17" s="13">
        <v>1372</v>
      </c>
      <c r="I17" s="13">
        <v>9043</v>
      </c>
      <c r="J17" s="13">
        <v>2335</v>
      </c>
      <c r="K17" s="13">
        <f t="shared" si="126"/>
        <v>18859</v>
      </c>
      <c r="L17" s="13">
        <f t="shared" si="127"/>
        <v>179337</v>
      </c>
      <c r="M17" s="13">
        <f t="shared" si="128"/>
        <v>235805</v>
      </c>
      <c r="N17" s="14">
        <f t="shared" si="103"/>
        <v>0.1360209277789286</v>
      </c>
      <c r="O17" s="13"/>
      <c r="P17" s="13">
        <f t="shared" si="129"/>
        <v>338831</v>
      </c>
      <c r="Q17" s="13">
        <f t="shared" si="130"/>
        <v>57452</v>
      </c>
      <c r="R17" s="13">
        <f t="shared" si="131"/>
        <v>15152</v>
      </c>
      <c r="S17" s="13">
        <f t="shared" si="132"/>
        <v>3707</v>
      </c>
      <c r="T17" s="13">
        <f t="shared" si="133"/>
        <v>415142</v>
      </c>
      <c r="U17" s="14">
        <f t="shared" si="134"/>
        <v>0.81618096940324036</v>
      </c>
      <c r="V17" s="14">
        <f t="shared" si="135"/>
        <v>0.13839120108300293</v>
      </c>
      <c r="W17" s="14">
        <f t="shared" si="136"/>
        <v>3.6498354779810283E-2</v>
      </c>
      <c r="X17" s="14">
        <f t="shared" si="137"/>
        <v>8.9294747339464572E-3</v>
      </c>
      <c r="Y17" s="14">
        <f t="shared" si="138"/>
        <v>1.0000000000000002</v>
      </c>
      <c r="Z17" s="14">
        <f t="shared" si="114"/>
        <v>0.37218108502632835</v>
      </c>
      <c r="AA17" s="14">
        <f t="shared" si="115"/>
        <v>5.9808451084207334E-2</v>
      </c>
      <c r="AB17" s="14">
        <f t="shared" si="116"/>
        <v>0.4804982391567223</v>
      </c>
      <c r="AC17" s="14">
        <f t="shared" si="117"/>
        <v>8.7512224732742047E-2</v>
      </c>
      <c r="AD17" s="14">
        <f t="shared" si="139"/>
        <v>1</v>
      </c>
      <c r="AE17" s="14">
        <f t="shared" si="119"/>
        <v>0.4319895361105357</v>
      </c>
      <c r="AF17" s="14">
        <f t="shared" si="120"/>
        <v>0.5680104638894643</v>
      </c>
    </row>
    <row r="18" spans="1:32" ht="15" customHeight="1" thickBot="1" x14ac:dyDescent="0.3">
      <c r="A18" s="12" t="s">
        <v>5</v>
      </c>
      <c r="B18" s="13">
        <v>146044</v>
      </c>
      <c r="C18" s="13">
        <v>23404</v>
      </c>
      <c r="D18" s="13">
        <v>186929</v>
      </c>
      <c r="E18" s="13">
        <v>33855</v>
      </c>
      <c r="F18" s="13">
        <f t="shared" si="125"/>
        <v>390232</v>
      </c>
      <c r="G18" s="13">
        <v>5944</v>
      </c>
      <c r="H18" s="13">
        <v>1348</v>
      </c>
      <c r="I18" s="13">
        <v>8946</v>
      </c>
      <c r="J18" s="13">
        <v>2278</v>
      </c>
      <c r="K18" s="13">
        <f t="shared" si="126"/>
        <v>18516</v>
      </c>
      <c r="L18" s="13">
        <f t="shared" ref="L18:L42" si="140">B18+C18+G18+H18</f>
        <v>176740</v>
      </c>
      <c r="M18" s="13">
        <f t="shared" ref="M18:M42" si="141">D18+E18+I18+J18</f>
        <v>232008</v>
      </c>
      <c r="N18" s="14">
        <f t="shared" si="103"/>
        <v>0.13521289400804409</v>
      </c>
      <c r="O18" s="13"/>
      <c r="P18" s="13">
        <f t="shared" si="129"/>
        <v>332973</v>
      </c>
      <c r="Q18" s="13">
        <f t="shared" si="130"/>
        <v>57259</v>
      </c>
      <c r="R18" s="13">
        <f t="shared" si="131"/>
        <v>14890</v>
      </c>
      <c r="S18" s="13">
        <f t="shared" si="132"/>
        <v>3626</v>
      </c>
      <c r="T18" s="13">
        <f t="shared" si="133"/>
        <v>408748</v>
      </c>
      <c r="U18" s="14">
        <f t="shared" si="134"/>
        <v>0.81461682992944306</v>
      </c>
      <c r="V18" s="14">
        <f t="shared" si="135"/>
        <v>0.14008386585377788</v>
      </c>
      <c r="W18" s="14">
        <f t="shared" si="136"/>
        <v>3.6428312799084032E-2</v>
      </c>
      <c r="X18" s="14">
        <f t="shared" si="137"/>
        <v>8.8709914176950105E-3</v>
      </c>
      <c r="Y18" s="14">
        <f t="shared" si="138"/>
        <v>0.99999999999999989</v>
      </c>
      <c r="Z18" s="14">
        <f t="shared" si="114"/>
        <v>0.37183790501727226</v>
      </c>
      <c r="AA18" s="14">
        <f t="shared" si="115"/>
        <v>6.0555647978705704E-2</v>
      </c>
      <c r="AB18" s="14">
        <f t="shared" si="116"/>
        <v>0.47920723771125484</v>
      </c>
      <c r="AC18" s="14">
        <f t="shared" si="117"/>
        <v>8.8399209292767178E-2</v>
      </c>
      <c r="AD18" s="14">
        <f t="shared" si="139"/>
        <v>1</v>
      </c>
      <c r="AE18" s="14">
        <f t="shared" si="119"/>
        <v>0.43239355299597798</v>
      </c>
      <c r="AF18" s="14">
        <f t="shared" si="120"/>
        <v>0.56760644700402207</v>
      </c>
    </row>
    <row r="19" spans="1:32" ht="15" customHeight="1" thickBot="1" x14ac:dyDescent="0.3">
      <c r="A19" s="12" t="s">
        <v>6</v>
      </c>
      <c r="B19" s="13">
        <v>144258</v>
      </c>
      <c r="C19" s="13">
        <v>23185</v>
      </c>
      <c r="D19" s="13">
        <v>185249</v>
      </c>
      <c r="E19" s="13">
        <v>33296</v>
      </c>
      <c r="F19" s="13">
        <f t="shared" si="125"/>
        <v>385988</v>
      </c>
      <c r="G19" s="13">
        <v>5898</v>
      </c>
      <c r="H19" s="13">
        <v>1333</v>
      </c>
      <c r="I19" s="13">
        <v>8931</v>
      </c>
      <c r="J19" s="13">
        <v>2258</v>
      </c>
      <c r="K19" s="13">
        <f t="shared" si="126"/>
        <v>18420</v>
      </c>
      <c r="L19" s="13">
        <f t="shared" si="140"/>
        <v>174674</v>
      </c>
      <c r="M19" s="13">
        <f t="shared" si="141"/>
        <v>229734</v>
      </c>
      <c r="N19" s="14">
        <f t="shared" si="103"/>
        <v>0.13614963106565647</v>
      </c>
      <c r="O19" s="13"/>
      <c r="P19" s="13">
        <f t="shared" si="129"/>
        <v>329507</v>
      </c>
      <c r="Q19" s="13">
        <f t="shared" si="130"/>
        <v>56481</v>
      </c>
      <c r="R19" s="13">
        <f t="shared" si="131"/>
        <v>14829</v>
      </c>
      <c r="S19" s="13">
        <f t="shared" si="132"/>
        <v>3591</v>
      </c>
      <c r="T19" s="13">
        <f t="shared" si="133"/>
        <v>404408</v>
      </c>
      <c r="U19" s="14">
        <f t="shared" si="134"/>
        <v>0.81478853039504662</v>
      </c>
      <c r="V19" s="14">
        <f t="shared" si="135"/>
        <v>0.13966340923028228</v>
      </c>
      <c r="W19" s="14">
        <f t="shared" si="136"/>
        <v>3.6668414076872859E-2</v>
      </c>
      <c r="X19" s="14">
        <f t="shared" si="137"/>
        <v>8.8796462977982632E-3</v>
      </c>
      <c r="Y19" s="14">
        <f t="shared" si="138"/>
        <v>1</v>
      </c>
      <c r="Z19" s="14">
        <f t="shared" si="114"/>
        <v>0.37129829281319854</v>
      </c>
      <c r="AA19" s="14">
        <f t="shared" si="115"/>
        <v>6.0626891653973218E-2</v>
      </c>
      <c r="AB19" s="14">
        <f t="shared" si="116"/>
        <v>0.4801586516587209</v>
      </c>
      <c r="AC19" s="14">
        <f t="shared" si="117"/>
        <v>8.7916163874107334E-2</v>
      </c>
      <c r="AD19" s="14">
        <f t="shared" si="139"/>
        <v>1</v>
      </c>
      <c r="AE19" s="14">
        <f t="shared" si="119"/>
        <v>0.43192518446717176</v>
      </c>
      <c r="AF19" s="14">
        <f t="shared" si="120"/>
        <v>0.56807481553282824</v>
      </c>
    </row>
    <row r="20" spans="1:32" ht="15" customHeight="1" thickBot="1" x14ac:dyDescent="0.3">
      <c r="A20" s="12" t="s">
        <v>7</v>
      </c>
      <c r="B20" s="13">
        <v>143154</v>
      </c>
      <c r="C20" s="13">
        <v>22874</v>
      </c>
      <c r="D20" s="13">
        <v>183324</v>
      </c>
      <c r="E20" s="13">
        <v>32745</v>
      </c>
      <c r="F20" s="13">
        <f t="shared" si="125"/>
        <v>382097</v>
      </c>
      <c r="G20" s="13">
        <v>5974</v>
      </c>
      <c r="H20" s="13">
        <v>1310</v>
      </c>
      <c r="I20" s="13">
        <v>9134</v>
      </c>
      <c r="J20" s="13">
        <v>2300</v>
      </c>
      <c r="K20" s="13">
        <f t="shared" si="126"/>
        <v>18718</v>
      </c>
      <c r="L20" s="13">
        <f t="shared" si="140"/>
        <v>173312</v>
      </c>
      <c r="M20" s="13">
        <f t="shared" si="141"/>
        <v>227503</v>
      </c>
      <c r="N20" s="14">
        <f t="shared" si="103"/>
        <v>0.13520202587228525</v>
      </c>
      <c r="O20" s="13"/>
      <c r="P20" s="13">
        <f t="shared" si="129"/>
        <v>326478</v>
      </c>
      <c r="Q20" s="13">
        <f t="shared" si="130"/>
        <v>55619</v>
      </c>
      <c r="R20" s="13">
        <f t="shared" si="131"/>
        <v>15108</v>
      </c>
      <c r="S20" s="13">
        <f t="shared" si="132"/>
        <v>3610</v>
      </c>
      <c r="T20" s="13">
        <f t="shared" si="133"/>
        <v>400815</v>
      </c>
      <c r="U20" s="14">
        <f t="shared" si="134"/>
        <v>0.81453538415478466</v>
      </c>
      <c r="V20" s="14">
        <f t="shared" si="135"/>
        <v>0.13876476678767014</v>
      </c>
      <c r="W20" s="14">
        <f t="shared" si="136"/>
        <v>3.7693200104786495E-2</v>
      </c>
      <c r="X20" s="14">
        <f t="shared" si="137"/>
        <v>9.0066489527587546E-3</v>
      </c>
      <c r="Y20" s="14">
        <f t="shared" si="138"/>
        <v>1</v>
      </c>
      <c r="Z20" s="14">
        <f t="shared" si="114"/>
        <v>0.37206192383019598</v>
      </c>
      <c r="AA20" s="14">
        <f t="shared" si="115"/>
        <v>6.0337063233661413E-2</v>
      </c>
      <c r="AB20" s="14">
        <f t="shared" si="116"/>
        <v>0.48016666042937517</v>
      </c>
      <c r="AC20" s="14">
        <f t="shared" si="117"/>
        <v>8.7434352506767468E-2</v>
      </c>
      <c r="AD20" s="14">
        <f t="shared" si="139"/>
        <v>1</v>
      </c>
      <c r="AE20" s="14">
        <f t="shared" si="119"/>
        <v>0.43239898706385738</v>
      </c>
      <c r="AF20" s="14">
        <f t="shared" si="120"/>
        <v>0.56760101293614262</v>
      </c>
    </row>
    <row r="21" spans="1:32" ht="15" customHeight="1" thickBot="1" x14ac:dyDescent="0.3">
      <c r="A21" s="12" t="s">
        <v>8</v>
      </c>
      <c r="B21" s="13">
        <v>138727</v>
      </c>
      <c r="C21" s="13">
        <v>22356</v>
      </c>
      <c r="D21" s="13">
        <v>177574</v>
      </c>
      <c r="E21" s="13">
        <v>31866</v>
      </c>
      <c r="F21" s="13">
        <f t="shared" si="125"/>
        <v>370523</v>
      </c>
      <c r="G21" s="13">
        <v>5615</v>
      </c>
      <c r="H21" s="13">
        <v>1219</v>
      </c>
      <c r="I21" s="13">
        <v>8764</v>
      </c>
      <c r="J21" s="13">
        <v>2215</v>
      </c>
      <c r="K21" s="13">
        <f t="shared" si="126"/>
        <v>17813</v>
      </c>
      <c r="L21" s="13">
        <f t="shared" si="140"/>
        <v>167917</v>
      </c>
      <c r="M21" s="13">
        <f t="shared" si="141"/>
        <v>220419</v>
      </c>
      <c r="N21" s="14">
        <f t="shared" si="103"/>
        <v>0.13519735486794943</v>
      </c>
      <c r="O21" s="13"/>
      <c r="P21" s="13">
        <f t="shared" si="129"/>
        <v>316301</v>
      </c>
      <c r="Q21" s="13">
        <f t="shared" si="130"/>
        <v>54222</v>
      </c>
      <c r="R21" s="13">
        <f t="shared" si="131"/>
        <v>14379</v>
      </c>
      <c r="S21" s="13">
        <f t="shared" si="132"/>
        <v>3434</v>
      </c>
      <c r="T21" s="13">
        <f t="shared" si="133"/>
        <v>388336</v>
      </c>
      <c r="U21" s="14">
        <f t="shared" si="134"/>
        <v>0.81450341971900619</v>
      </c>
      <c r="V21" s="14">
        <f t="shared" si="135"/>
        <v>0.13962650900251328</v>
      </c>
      <c r="W21" s="14">
        <f t="shared" si="136"/>
        <v>3.7027213547031437E-2</v>
      </c>
      <c r="X21" s="14">
        <f t="shared" si="137"/>
        <v>8.8428577314490549E-3</v>
      </c>
      <c r="Y21" s="14">
        <f t="shared" si="138"/>
        <v>1</v>
      </c>
      <c r="Z21" s="14">
        <f t="shared" si="114"/>
        <v>0.37169358493675581</v>
      </c>
      <c r="AA21" s="14">
        <f t="shared" si="115"/>
        <v>6.0707737629269495E-2</v>
      </c>
      <c r="AB21" s="14">
        <f t="shared" si="116"/>
        <v>0.47983704832928187</v>
      </c>
      <c r="AC21" s="14">
        <f t="shared" si="117"/>
        <v>8.7761629104692845E-2</v>
      </c>
      <c r="AD21" s="14">
        <f t="shared" si="139"/>
        <v>1</v>
      </c>
      <c r="AE21" s="14">
        <f t="shared" si="119"/>
        <v>0.43240132256602531</v>
      </c>
      <c r="AF21" s="14">
        <f t="shared" si="120"/>
        <v>0.56759867743397474</v>
      </c>
    </row>
    <row r="22" spans="1:32" ht="15" customHeight="1" thickBot="1" x14ac:dyDescent="0.3">
      <c r="A22" s="12" t="s">
        <v>9</v>
      </c>
      <c r="B22" s="13">
        <v>136345</v>
      </c>
      <c r="C22" s="13">
        <v>22265</v>
      </c>
      <c r="D22" s="13">
        <v>172505</v>
      </c>
      <c r="E22" s="13">
        <v>31381</v>
      </c>
      <c r="F22" s="13">
        <f t="shared" si="125"/>
        <v>362496</v>
      </c>
      <c r="G22" s="13">
        <v>5380</v>
      </c>
      <c r="H22" s="13">
        <v>1221</v>
      </c>
      <c r="I22" s="13">
        <v>8369</v>
      </c>
      <c r="J22" s="13">
        <v>2176</v>
      </c>
      <c r="K22" s="13">
        <f t="shared" si="126"/>
        <v>17146</v>
      </c>
      <c r="L22" s="13">
        <f t="shared" si="140"/>
        <v>165211</v>
      </c>
      <c r="M22" s="13">
        <f t="shared" si="141"/>
        <v>214431</v>
      </c>
      <c r="N22" s="14">
        <f t="shared" si="103"/>
        <v>0.12964845828438376</v>
      </c>
      <c r="O22" s="13"/>
      <c r="P22" s="13">
        <f t="shared" si="129"/>
        <v>308850</v>
      </c>
      <c r="Q22" s="13">
        <f t="shared" si="130"/>
        <v>53646</v>
      </c>
      <c r="R22" s="13">
        <f t="shared" si="131"/>
        <v>13749</v>
      </c>
      <c r="S22" s="13">
        <f t="shared" si="132"/>
        <v>3397</v>
      </c>
      <c r="T22" s="13">
        <f t="shared" si="133"/>
        <v>379642</v>
      </c>
      <c r="U22" s="14">
        <f t="shared" si="134"/>
        <v>0.81352958840170475</v>
      </c>
      <c r="V22" s="14">
        <f t="shared" si="135"/>
        <v>0.14130681010004162</v>
      </c>
      <c r="W22" s="14">
        <f t="shared" si="136"/>
        <v>3.6215697947013237E-2</v>
      </c>
      <c r="X22" s="14">
        <f t="shared" si="137"/>
        <v>8.9479035512403798E-3</v>
      </c>
      <c r="Y22" s="14">
        <f t="shared" si="138"/>
        <v>1</v>
      </c>
      <c r="Z22" s="14">
        <f t="shared" si="114"/>
        <v>0.37331222572844941</v>
      </c>
      <c r="AA22" s="14">
        <f t="shared" si="115"/>
        <v>6.186354512935871E-2</v>
      </c>
      <c r="AB22" s="14">
        <f t="shared" si="116"/>
        <v>0.47643306062026858</v>
      </c>
      <c r="AC22" s="14">
        <f t="shared" si="117"/>
        <v>8.8391168521923288E-2</v>
      </c>
      <c r="AD22" s="14">
        <f t="shared" si="139"/>
        <v>1</v>
      </c>
      <c r="AE22" s="14">
        <f t="shared" si="119"/>
        <v>0.43517577085780812</v>
      </c>
      <c r="AF22" s="14">
        <f t="shared" si="120"/>
        <v>0.56482422914219188</v>
      </c>
    </row>
    <row r="23" spans="1:32" ht="15" customHeight="1" thickBot="1" x14ac:dyDescent="0.3">
      <c r="A23" s="12" t="s">
        <v>10</v>
      </c>
      <c r="B23" s="13">
        <v>138734</v>
      </c>
      <c r="C23" s="13">
        <v>22953</v>
      </c>
      <c r="D23" s="13">
        <v>174703</v>
      </c>
      <c r="E23" s="13">
        <v>32217</v>
      </c>
      <c r="F23" s="13">
        <f t="shared" si="125"/>
        <v>368607</v>
      </c>
      <c r="G23" s="13">
        <v>5627</v>
      </c>
      <c r="H23" s="13">
        <v>1275</v>
      </c>
      <c r="I23" s="13">
        <v>8816</v>
      </c>
      <c r="J23" s="13">
        <v>2262</v>
      </c>
      <c r="K23" s="13">
        <f t="shared" si="126"/>
        <v>17980</v>
      </c>
      <c r="L23" s="13">
        <f t="shared" si="140"/>
        <v>168589</v>
      </c>
      <c r="M23" s="13">
        <f t="shared" si="141"/>
        <v>217998</v>
      </c>
      <c r="N23" s="14">
        <f t="shared" si="103"/>
        <v>0.12780822945417203</v>
      </c>
      <c r="O23" s="13"/>
      <c r="P23" s="13">
        <f t="shared" si="129"/>
        <v>313437</v>
      </c>
      <c r="Q23" s="13">
        <f t="shared" si="130"/>
        <v>55170</v>
      </c>
      <c r="R23" s="13">
        <f t="shared" si="131"/>
        <v>14443</v>
      </c>
      <c r="S23" s="13">
        <f t="shared" si="132"/>
        <v>3537</v>
      </c>
      <c r="T23" s="13">
        <f t="shared" si="133"/>
        <v>386587</v>
      </c>
      <c r="U23" s="14">
        <f t="shared" si="134"/>
        <v>0.81077997966822479</v>
      </c>
      <c r="V23" s="14">
        <f t="shared" si="135"/>
        <v>0.14271043775398551</v>
      </c>
      <c r="W23" s="14">
        <f t="shared" si="136"/>
        <v>3.7360283713627207E-2</v>
      </c>
      <c r="X23" s="14">
        <f t="shared" si="137"/>
        <v>9.1492988641625299E-3</v>
      </c>
      <c r="Y23" s="14">
        <f t="shared" si="138"/>
        <v>1</v>
      </c>
      <c r="Z23" s="14">
        <f t="shared" si="114"/>
        <v>0.37342435208633501</v>
      </c>
      <c r="AA23" s="14">
        <f t="shared" si="115"/>
        <v>6.2671533186578962E-2</v>
      </c>
      <c r="AB23" s="14">
        <f t="shared" si="116"/>
        <v>0.47471591129551693</v>
      </c>
      <c r="AC23" s="14">
        <f t="shared" si="117"/>
        <v>8.9188203431569094E-2</v>
      </c>
      <c r="AD23" s="14">
        <f t="shared" si="139"/>
        <v>1</v>
      </c>
      <c r="AE23" s="14">
        <f t="shared" si="119"/>
        <v>0.43609588527291399</v>
      </c>
      <c r="AF23" s="14">
        <f t="shared" si="120"/>
        <v>0.56390411472708601</v>
      </c>
    </row>
    <row r="24" spans="1:32" ht="15" customHeight="1" thickBot="1" x14ac:dyDescent="0.3">
      <c r="A24" s="12" t="s">
        <v>11</v>
      </c>
      <c r="B24" s="13">
        <v>141010</v>
      </c>
      <c r="C24" s="13">
        <v>24049</v>
      </c>
      <c r="D24" s="13">
        <v>177123</v>
      </c>
      <c r="E24" s="13">
        <v>33605</v>
      </c>
      <c r="F24" s="13">
        <f t="shared" si="125"/>
        <v>375787</v>
      </c>
      <c r="G24" s="13">
        <v>5954</v>
      </c>
      <c r="H24" s="13">
        <v>1356</v>
      </c>
      <c r="I24" s="13">
        <v>9316</v>
      </c>
      <c r="J24" s="13">
        <v>2452</v>
      </c>
      <c r="K24" s="13">
        <f t="shared" si="126"/>
        <v>19078</v>
      </c>
      <c r="L24" s="13">
        <f t="shared" si="140"/>
        <v>172369</v>
      </c>
      <c r="M24" s="13">
        <f t="shared" si="141"/>
        <v>222496</v>
      </c>
      <c r="N24" s="14">
        <f t="shared" si="103"/>
        <v>0.12694718448077191</v>
      </c>
      <c r="O24" s="13"/>
      <c r="P24" s="13">
        <f t="shared" si="129"/>
        <v>318133</v>
      </c>
      <c r="Q24" s="13">
        <f t="shared" si="130"/>
        <v>57654</v>
      </c>
      <c r="R24" s="13">
        <f t="shared" si="131"/>
        <v>15270</v>
      </c>
      <c r="S24" s="13">
        <f t="shared" si="132"/>
        <v>3808</v>
      </c>
      <c r="T24" s="13">
        <f t="shared" si="133"/>
        <v>394865</v>
      </c>
      <c r="U24" s="14">
        <f t="shared" si="134"/>
        <v>0.80567535740063057</v>
      </c>
      <c r="V24" s="14">
        <f t="shared" si="135"/>
        <v>0.14600939561622325</v>
      </c>
      <c r="W24" s="14">
        <f t="shared" si="136"/>
        <v>3.8671444670963492E-2</v>
      </c>
      <c r="X24" s="14">
        <f t="shared" si="137"/>
        <v>9.6438023121826442E-3</v>
      </c>
      <c r="Y24" s="14">
        <f t="shared" si="138"/>
        <v>1</v>
      </c>
      <c r="Z24" s="14">
        <f t="shared" si="114"/>
        <v>0.37218796297468754</v>
      </c>
      <c r="AA24" s="14">
        <f t="shared" si="115"/>
        <v>6.4338444784926493E-2</v>
      </c>
      <c r="AB24" s="14">
        <f t="shared" si="116"/>
        <v>0.47215883909690654</v>
      </c>
      <c r="AC24" s="14">
        <f t="shared" si="117"/>
        <v>9.1314753143479421E-2</v>
      </c>
      <c r="AD24" s="14">
        <f t="shared" si="139"/>
        <v>1</v>
      </c>
      <c r="AE24" s="14">
        <f t="shared" si="119"/>
        <v>0.43652640775961404</v>
      </c>
      <c r="AF24" s="14">
        <f t="shared" si="120"/>
        <v>0.56347359224038596</v>
      </c>
    </row>
    <row r="25" spans="1:32" ht="15" customHeight="1" thickBot="1" x14ac:dyDescent="0.3">
      <c r="A25" s="12" t="s">
        <v>12</v>
      </c>
      <c r="B25" s="13">
        <v>147136</v>
      </c>
      <c r="C25" s="13">
        <v>25069</v>
      </c>
      <c r="D25" s="13">
        <v>181498</v>
      </c>
      <c r="E25" s="13">
        <v>34880</v>
      </c>
      <c r="F25" s="13">
        <f t="shared" si="125"/>
        <v>388583</v>
      </c>
      <c r="G25" s="13">
        <v>6961</v>
      </c>
      <c r="H25" s="13">
        <v>1553</v>
      </c>
      <c r="I25" s="13">
        <v>10573</v>
      </c>
      <c r="J25" s="13">
        <v>2711</v>
      </c>
      <c r="K25" s="13">
        <f t="shared" si="126"/>
        <v>21798</v>
      </c>
      <c r="L25" s="13">
        <f t="shared" si="140"/>
        <v>180719</v>
      </c>
      <c r="M25" s="13">
        <f t="shared" si="141"/>
        <v>229662</v>
      </c>
      <c r="N25" s="14">
        <f t="shared" si="103"/>
        <v>0.11926234401690139</v>
      </c>
      <c r="O25" s="13"/>
      <c r="P25" s="13">
        <f t="shared" si="129"/>
        <v>328634</v>
      </c>
      <c r="Q25" s="13">
        <f t="shared" si="130"/>
        <v>59949</v>
      </c>
      <c r="R25" s="13">
        <f t="shared" si="131"/>
        <v>17534</v>
      </c>
      <c r="S25" s="13">
        <f t="shared" si="132"/>
        <v>4264</v>
      </c>
      <c r="T25" s="13">
        <f t="shared" si="133"/>
        <v>410381</v>
      </c>
      <c r="U25" s="14">
        <f t="shared" si="134"/>
        <v>0.80080218138753989</v>
      </c>
      <c r="V25" s="14">
        <f t="shared" si="135"/>
        <v>0.14608132442778785</v>
      </c>
      <c r="W25" s="14">
        <f t="shared" si="136"/>
        <v>4.2726149602442608E-2</v>
      </c>
      <c r="X25" s="14">
        <f t="shared" si="137"/>
        <v>1.0390344582229684E-2</v>
      </c>
      <c r="Y25" s="14">
        <f t="shared" si="138"/>
        <v>1</v>
      </c>
      <c r="Z25" s="14">
        <f t="shared" si="114"/>
        <v>0.37549740363223444</v>
      </c>
      <c r="AA25" s="14">
        <f t="shared" si="115"/>
        <v>6.487142435931488E-2</v>
      </c>
      <c r="AB25" s="14">
        <f t="shared" si="116"/>
        <v>0.46803092735774804</v>
      </c>
      <c r="AC25" s="14">
        <f t="shared" si="117"/>
        <v>9.1600244650702642E-2</v>
      </c>
      <c r="AD25" s="14">
        <f t="shared" si="139"/>
        <v>0.99999999999999989</v>
      </c>
      <c r="AE25" s="14">
        <f t="shared" si="119"/>
        <v>0.44036882799154931</v>
      </c>
      <c r="AF25" s="14">
        <f t="shared" si="120"/>
        <v>0.55963117200845069</v>
      </c>
    </row>
    <row r="26" spans="1:32" ht="15" customHeight="1" thickBot="1" x14ac:dyDescent="0.3">
      <c r="A26" s="12" t="s">
        <v>13</v>
      </c>
      <c r="B26" s="13">
        <v>145958</v>
      </c>
      <c r="C26" s="13">
        <v>25036</v>
      </c>
      <c r="D26" s="13">
        <v>179514</v>
      </c>
      <c r="E26" s="13">
        <v>34728</v>
      </c>
      <c r="F26" s="13">
        <f t="shared" si="125"/>
        <v>385236</v>
      </c>
      <c r="G26" s="13">
        <v>6820</v>
      </c>
      <c r="H26" s="13">
        <v>1537</v>
      </c>
      <c r="I26" s="13">
        <v>10613</v>
      </c>
      <c r="J26" s="13">
        <v>2692</v>
      </c>
      <c r="K26" s="13">
        <f t="shared" si="126"/>
        <v>21662</v>
      </c>
      <c r="L26" s="13">
        <f t="shared" si="140"/>
        <v>179351</v>
      </c>
      <c r="M26" s="13">
        <f t="shared" si="141"/>
        <v>227547</v>
      </c>
      <c r="N26" s="14">
        <f t="shared" si="103"/>
        <v>0.11844737501781771</v>
      </c>
      <c r="O26" s="13"/>
      <c r="P26" s="13">
        <f t="shared" si="129"/>
        <v>325472</v>
      </c>
      <c r="Q26" s="13">
        <f t="shared" si="130"/>
        <v>59764</v>
      </c>
      <c r="R26" s="13">
        <f t="shared" si="131"/>
        <v>17433</v>
      </c>
      <c r="S26" s="13">
        <f t="shared" si="132"/>
        <v>4229</v>
      </c>
      <c r="T26" s="13">
        <f t="shared" si="133"/>
        <v>406898</v>
      </c>
      <c r="U26" s="14">
        <f t="shared" si="134"/>
        <v>0.79988596650757682</v>
      </c>
      <c r="V26" s="14">
        <f t="shared" si="135"/>
        <v>0.14687710433573034</v>
      </c>
      <c r="W26" s="14">
        <f t="shared" si="136"/>
        <v>4.2843661064935194E-2</v>
      </c>
      <c r="X26" s="14">
        <f t="shared" si="137"/>
        <v>1.039326809175764E-2</v>
      </c>
      <c r="Y26" s="14">
        <f t="shared" si="138"/>
        <v>1</v>
      </c>
      <c r="Z26" s="14">
        <f t="shared" si="114"/>
        <v>0.37547001951348985</v>
      </c>
      <c r="AA26" s="14">
        <f t="shared" si="115"/>
        <v>6.5306292977601266E-2</v>
      </c>
      <c r="AB26" s="14">
        <f t="shared" si="116"/>
        <v>0.46725960805902217</v>
      </c>
      <c r="AC26" s="14">
        <f t="shared" si="117"/>
        <v>9.1964079449886701E-2</v>
      </c>
      <c r="AD26" s="14">
        <f t="shared" si="139"/>
        <v>1</v>
      </c>
      <c r="AE26" s="14">
        <f t="shared" si="119"/>
        <v>0.44077631249109112</v>
      </c>
      <c r="AF26" s="14">
        <f t="shared" si="120"/>
        <v>0.55922368750890883</v>
      </c>
    </row>
    <row r="27" spans="1:32" ht="15" customHeight="1" thickBot="1" x14ac:dyDescent="0.3">
      <c r="A27" s="12" t="s">
        <v>14</v>
      </c>
      <c r="B27" s="13">
        <v>146485</v>
      </c>
      <c r="C27" s="13">
        <v>25610</v>
      </c>
      <c r="D27" s="13">
        <v>179439</v>
      </c>
      <c r="E27" s="13">
        <v>36142</v>
      </c>
      <c r="F27" s="13">
        <f t="shared" si="125"/>
        <v>387676</v>
      </c>
      <c r="G27" s="13">
        <v>6711</v>
      </c>
      <c r="H27" s="13">
        <v>1518</v>
      </c>
      <c r="I27" s="13">
        <v>10582</v>
      </c>
      <c r="J27" s="13">
        <v>2715</v>
      </c>
      <c r="K27" s="13">
        <f t="shared" si="126"/>
        <v>21526</v>
      </c>
      <c r="L27" s="13">
        <f t="shared" si="140"/>
        <v>180324</v>
      </c>
      <c r="M27" s="13">
        <f t="shared" si="141"/>
        <v>228878</v>
      </c>
      <c r="N27" s="14">
        <f t="shared" si="103"/>
        <v>0.11865533404040063</v>
      </c>
      <c r="O27" s="13"/>
      <c r="P27" s="13">
        <f t="shared" si="129"/>
        <v>325924</v>
      </c>
      <c r="Q27" s="13">
        <f t="shared" si="130"/>
        <v>61752</v>
      </c>
      <c r="R27" s="13">
        <f t="shared" si="131"/>
        <v>17293</v>
      </c>
      <c r="S27" s="13">
        <f t="shared" si="132"/>
        <v>4233</v>
      </c>
      <c r="T27" s="13">
        <f t="shared" si="133"/>
        <v>409202</v>
      </c>
      <c r="U27" s="14">
        <f t="shared" si="134"/>
        <v>0.79648682069002597</v>
      </c>
      <c r="V27" s="14">
        <f t="shared" si="135"/>
        <v>0.1509083533316064</v>
      </c>
      <c r="W27" s="14">
        <f t="shared" si="136"/>
        <v>4.2260301758055924E-2</v>
      </c>
      <c r="X27" s="14">
        <f t="shared" si="137"/>
        <v>1.0344524220311728E-2</v>
      </c>
      <c r="Y27" s="14">
        <f t="shared" si="138"/>
        <v>1</v>
      </c>
      <c r="Z27" s="14">
        <f t="shared" si="114"/>
        <v>0.37437744683554819</v>
      </c>
      <c r="AA27" s="14">
        <f t="shared" si="115"/>
        <v>6.6294886144251497E-2</v>
      </c>
      <c r="AB27" s="14">
        <f t="shared" si="116"/>
        <v>0.46436967561253367</v>
      </c>
      <c r="AC27" s="14">
        <f t="shared" si="117"/>
        <v>9.4957991407666628E-2</v>
      </c>
      <c r="AD27" s="14">
        <f t="shared" si="139"/>
        <v>1</v>
      </c>
      <c r="AE27" s="14">
        <f t="shared" si="119"/>
        <v>0.44067233297979969</v>
      </c>
      <c r="AF27" s="14">
        <f t="shared" si="120"/>
        <v>0.55932766702020031</v>
      </c>
    </row>
    <row r="28" spans="1:32" ht="15" customHeight="1" thickBot="1" x14ac:dyDescent="0.3">
      <c r="A28" s="12" t="s">
        <v>15</v>
      </c>
      <c r="B28" s="13">
        <v>145202</v>
      </c>
      <c r="C28" s="13">
        <v>25911</v>
      </c>
      <c r="D28" s="13">
        <v>175872</v>
      </c>
      <c r="E28" s="13">
        <v>35415</v>
      </c>
      <c r="F28" s="13">
        <f t="shared" si="125"/>
        <v>382400</v>
      </c>
      <c r="G28" s="13">
        <v>6733</v>
      </c>
      <c r="H28" s="13">
        <v>1472</v>
      </c>
      <c r="I28" s="13">
        <v>9955</v>
      </c>
      <c r="J28" s="13">
        <v>2567</v>
      </c>
      <c r="K28" s="13">
        <f t="shared" si="126"/>
        <v>20727</v>
      </c>
      <c r="L28" s="13">
        <f t="shared" si="140"/>
        <v>179318</v>
      </c>
      <c r="M28" s="13">
        <f t="shared" si="141"/>
        <v>223809</v>
      </c>
      <c r="N28" s="14">
        <f t="shared" si="103"/>
        <v>0.11036472377191303</v>
      </c>
      <c r="O28" s="13"/>
      <c r="P28" s="13">
        <f t="shared" si="129"/>
        <v>321074</v>
      </c>
      <c r="Q28" s="13">
        <f t="shared" si="130"/>
        <v>61326</v>
      </c>
      <c r="R28" s="13">
        <f t="shared" si="131"/>
        <v>16688</v>
      </c>
      <c r="S28" s="13">
        <f t="shared" si="132"/>
        <v>4039</v>
      </c>
      <c r="T28" s="13">
        <f t="shared" si="133"/>
        <v>403127</v>
      </c>
      <c r="U28" s="14">
        <f t="shared" si="134"/>
        <v>0.7964586842359852</v>
      </c>
      <c r="V28" s="14">
        <f t="shared" si="135"/>
        <v>0.15212575689546967</v>
      </c>
      <c r="W28" s="14">
        <f t="shared" si="136"/>
        <v>4.1396383769878968E-2</v>
      </c>
      <c r="X28" s="14">
        <f t="shared" si="137"/>
        <v>1.0019175098666178E-2</v>
      </c>
      <c r="Y28" s="14">
        <f t="shared" si="138"/>
        <v>1</v>
      </c>
      <c r="Z28" s="14">
        <f t="shared" si="114"/>
        <v>0.37689115340823115</v>
      </c>
      <c r="AA28" s="14">
        <f t="shared" si="115"/>
        <v>6.7926484705812307E-2</v>
      </c>
      <c r="AB28" s="14">
        <f t="shared" si="116"/>
        <v>0.46096391459763303</v>
      </c>
      <c r="AC28" s="14">
        <f t="shared" si="117"/>
        <v>9.4218447288323529E-2</v>
      </c>
      <c r="AD28" s="14">
        <f t="shared" si="139"/>
        <v>1</v>
      </c>
      <c r="AE28" s="14">
        <f t="shared" si="119"/>
        <v>0.44481763811404346</v>
      </c>
      <c r="AF28" s="14">
        <f t="shared" si="120"/>
        <v>0.55518236188595649</v>
      </c>
    </row>
    <row r="29" spans="1:32" ht="15" customHeight="1" thickBot="1" x14ac:dyDescent="0.3">
      <c r="A29" s="12" t="s">
        <v>16</v>
      </c>
      <c r="B29" s="13">
        <v>141435</v>
      </c>
      <c r="C29" s="13">
        <v>25256</v>
      </c>
      <c r="D29" s="13">
        <v>170717</v>
      </c>
      <c r="E29" s="13">
        <v>34746</v>
      </c>
      <c r="F29" s="13">
        <f t="shared" si="125"/>
        <v>372154</v>
      </c>
      <c r="G29" s="13">
        <v>7425</v>
      </c>
      <c r="H29" s="13">
        <v>1676</v>
      </c>
      <c r="I29" s="13">
        <v>10951</v>
      </c>
      <c r="J29" s="13">
        <v>2697</v>
      </c>
      <c r="K29" s="13">
        <f t="shared" si="126"/>
        <v>22749</v>
      </c>
      <c r="L29" s="13">
        <f t="shared" si="140"/>
        <v>175792</v>
      </c>
      <c r="M29" s="13">
        <f t="shared" si="141"/>
        <v>219111</v>
      </c>
      <c r="N29" s="14">
        <f t="shared" si="103"/>
        <v>0.10969529226164404</v>
      </c>
      <c r="O29" s="13"/>
      <c r="P29" s="13">
        <f t="shared" si="129"/>
        <v>312152</v>
      </c>
      <c r="Q29" s="13">
        <f t="shared" si="130"/>
        <v>60002</v>
      </c>
      <c r="R29" s="13">
        <f t="shared" si="131"/>
        <v>18376</v>
      </c>
      <c r="S29" s="13">
        <f t="shared" si="132"/>
        <v>4373</v>
      </c>
      <c r="T29" s="13">
        <f t="shared" si="133"/>
        <v>394903</v>
      </c>
      <c r="U29" s="14">
        <f t="shared" si="134"/>
        <v>0.79045233892880029</v>
      </c>
      <c r="V29" s="14">
        <f t="shared" si="135"/>
        <v>0.15194110958893703</v>
      </c>
      <c r="W29" s="14">
        <f t="shared" si="136"/>
        <v>4.6532946065236273E-2</v>
      </c>
      <c r="X29" s="14">
        <f t="shared" si="137"/>
        <v>1.107360541702646E-2</v>
      </c>
      <c r="Y29" s="14">
        <f t="shared" si="138"/>
        <v>1</v>
      </c>
      <c r="Z29" s="14">
        <f t="shared" si="114"/>
        <v>0.3769533277792268</v>
      </c>
      <c r="AA29" s="14">
        <f t="shared" si="115"/>
        <v>6.8199026089951209E-2</v>
      </c>
      <c r="AB29" s="14">
        <f t="shared" si="116"/>
        <v>0.46003195721480972</v>
      </c>
      <c r="AC29" s="14">
        <f t="shared" si="117"/>
        <v>9.4815688916012289E-2</v>
      </c>
      <c r="AD29" s="14">
        <f t="shared" si="139"/>
        <v>1</v>
      </c>
      <c r="AE29" s="14">
        <f t="shared" si="119"/>
        <v>0.44515235386917801</v>
      </c>
      <c r="AF29" s="14">
        <f t="shared" si="120"/>
        <v>0.55484764613082205</v>
      </c>
    </row>
    <row r="30" spans="1:32" ht="15" customHeight="1" thickBot="1" x14ac:dyDescent="0.3">
      <c r="A30" s="12" t="s">
        <v>17</v>
      </c>
      <c r="B30" s="13">
        <v>132713</v>
      </c>
      <c r="C30" s="13">
        <v>23652</v>
      </c>
      <c r="D30" s="13">
        <v>159223</v>
      </c>
      <c r="E30" s="13">
        <v>33113</v>
      </c>
      <c r="F30" s="13">
        <f t="shared" si="125"/>
        <v>348701</v>
      </c>
      <c r="G30" s="13">
        <v>6832</v>
      </c>
      <c r="H30" s="13">
        <v>1526</v>
      </c>
      <c r="I30" s="13">
        <v>10163</v>
      </c>
      <c r="J30" s="13">
        <v>2535</v>
      </c>
      <c r="K30" s="13">
        <f t="shared" si="126"/>
        <v>21056</v>
      </c>
      <c r="L30" s="13">
        <f t="shared" si="140"/>
        <v>164723</v>
      </c>
      <c r="M30" s="13">
        <f t="shared" si="141"/>
        <v>205034</v>
      </c>
      <c r="N30" s="14">
        <f t="shared" si="103"/>
        <v>0.10902024843343061</v>
      </c>
      <c r="O30" s="13"/>
      <c r="P30" s="13">
        <f t="shared" si="129"/>
        <v>291936</v>
      </c>
      <c r="Q30" s="13">
        <f t="shared" si="130"/>
        <v>56765</v>
      </c>
      <c r="R30" s="13">
        <f t="shared" si="131"/>
        <v>16995</v>
      </c>
      <c r="S30" s="13">
        <f t="shared" si="132"/>
        <v>4061</v>
      </c>
      <c r="T30" s="13">
        <f t="shared" si="133"/>
        <v>369757</v>
      </c>
      <c r="U30" s="14">
        <f t="shared" si="134"/>
        <v>0.78953474849698591</v>
      </c>
      <c r="V30" s="14">
        <f t="shared" si="135"/>
        <v>0.15351974404811808</v>
      </c>
      <c r="W30" s="14">
        <f t="shared" si="136"/>
        <v>4.5962618692817175E-2</v>
      </c>
      <c r="X30" s="14">
        <f t="shared" si="137"/>
        <v>1.0982888762078879E-2</v>
      </c>
      <c r="Y30" s="14">
        <f t="shared" si="138"/>
        <v>1</v>
      </c>
      <c r="Z30" s="14">
        <f t="shared" si="114"/>
        <v>0.37739650635417316</v>
      </c>
      <c r="AA30" s="14">
        <f t="shared" si="115"/>
        <v>6.8093369429111553E-2</v>
      </c>
      <c r="AB30" s="14">
        <f t="shared" si="116"/>
        <v>0.4581008608356299</v>
      </c>
      <c r="AC30" s="14">
        <f t="shared" si="117"/>
        <v>9.6409263381085422E-2</v>
      </c>
      <c r="AD30" s="14">
        <f t="shared" si="139"/>
        <v>1</v>
      </c>
      <c r="AE30" s="14">
        <f t="shared" si="119"/>
        <v>0.44548987578328469</v>
      </c>
      <c r="AF30" s="14">
        <f t="shared" si="120"/>
        <v>0.55451012421671531</v>
      </c>
    </row>
    <row r="31" spans="1:32" ht="15" customHeight="1" thickBot="1" x14ac:dyDescent="0.3">
      <c r="A31" s="12" t="s">
        <v>18</v>
      </c>
      <c r="B31" s="13">
        <v>123524</v>
      </c>
      <c r="C31" s="13">
        <v>21836</v>
      </c>
      <c r="D31" s="13">
        <v>146413</v>
      </c>
      <c r="E31" s="13">
        <v>31275</v>
      </c>
      <c r="F31" s="13">
        <f t="shared" si="125"/>
        <v>323048</v>
      </c>
      <c r="G31" s="13">
        <v>6757</v>
      </c>
      <c r="H31" s="13">
        <v>1485</v>
      </c>
      <c r="I31" s="13">
        <v>9998</v>
      </c>
      <c r="J31" s="13">
        <v>2490</v>
      </c>
      <c r="K31" s="13">
        <f t="shared" si="126"/>
        <v>20730</v>
      </c>
      <c r="L31" s="13">
        <f t="shared" si="140"/>
        <v>153602</v>
      </c>
      <c r="M31" s="13">
        <f t="shared" si="141"/>
        <v>190176</v>
      </c>
      <c r="N31" s="14">
        <f t="shared" si="103"/>
        <v>0.10638842508828367</v>
      </c>
      <c r="O31" s="13"/>
      <c r="P31" s="13">
        <f t="shared" si="129"/>
        <v>269937</v>
      </c>
      <c r="Q31" s="13">
        <f t="shared" si="130"/>
        <v>53111</v>
      </c>
      <c r="R31" s="13">
        <f t="shared" si="131"/>
        <v>16755</v>
      </c>
      <c r="S31" s="13">
        <f t="shared" si="132"/>
        <v>3975</v>
      </c>
      <c r="T31" s="13">
        <f t="shared" si="133"/>
        <v>343778</v>
      </c>
      <c r="U31" s="14">
        <f t="shared" si="134"/>
        <v>0.7852073140224215</v>
      </c>
      <c r="V31" s="14">
        <f t="shared" si="135"/>
        <v>0.15449214318542781</v>
      </c>
      <c r="W31" s="14">
        <f t="shared" si="136"/>
        <v>4.8737848262541524E-2</v>
      </c>
      <c r="X31" s="14">
        <f t="shared" si="137"/>
        <v>1.1562694529609225E-2</v>
      </c>
      <c r="Y31" s="14">
        <f t="shared" si="138"/>
        <v>1</v>
      </c>
      <c r="Z31" s="14">
        <f t="shared" si="114"/>
        <v>0.37896840402818099</v>
      </c>
      <c r="AA31" s="14">
        <f t="shared" si="115"/>
        <v>6.7837383427677159E-2</v>
      </c>
      <c r="AB31" s="14">
        <f t="shared" si="116"/>
        <v>0.45497675825678197</v>
      </c>
      <c r="AC31" s="14">
        <f t="shared" si="117"/>
        <v>9.8217454287359868E-2</v>
      </c>
      <c r="AD31" s="14">
        <f t="shared" si="139"/>
        <v>0.99999999999999989</v>
      </c>
      <c r="AE31" s="14">
        <f t="shared" si="119"/>
        <v>0.44680578745585814</v>
      </c>
      <c r="AF31" s="14">
        <f t="shared" si="120"/>
        <v>0.55319421254414181</v>
      </c>
    </row>
    <row r="32" spans="1:32" ht="15" customHeight="1" thickBot="1" x14ac:dyDescent="0.3">
      <c r="A32" s="12" t="s">
        <v>19</v>
      </c>
      <c r="B32" s="13">
        <v>115438</v>
      </c>
      <c r="C32" s="13">
        <v>20083</v>
      </c>
      <c r="D32" s="13">
        <v>135627</v>
      </c>
      <c r="E32" s="13">
        <v>29633</v>
      </c>
      <c r="F32" s="13">
        <f t="shared" si="125"/>
        <v>300781</v>
      </c>
      <c r="G32" s="13">
        <v>6426</v>
      </c>
      <c r="H32" s="13">
        <v>1416</v>
      </c>
      <c r="I32" s="13">
        <v>9561</v>
      </c>
      <c r="J32" s="13">
        <v>2387</v>
      </c>
      <c r="K32" s="13">
        <f t="shared" si="126"/>
        <v>19790</v>
      </c>
      <c r="L32" s="13">
        <f t="shared" si="140"/>
        <v>143363</v>
      </c>
      <c r="M32" s="13">
        <f t="shared" si="141"/>
        <v>177208</v>
      </c>
      <c r="N32" s="14">
        <f t="shared" si="103"/>
        <v>0.10557723562019022</v>
      </c>
      <c r="O32" s="13"/>
      <c r="P32" s="13">
        <f t="shared" si="129"/>
        <v>251065</v>
      </c>
      <c r="Q32" s="13">
        <f t="shared" si="130"/>
        <v>49716</v>
      </c>
      <c r="R32" s="13">
        <f t="shared" si="131"/>
        <v>15987</v>
      </c>
      <c r="S32" s="13">
        <f t="shared" si="132"/>
        <v>3803</v>
      </c>
      <c r="T32" s="13">
        <f t="shared" si="133"/>
        <v>320571</v>
      </c>
      <c r="U32" s="14">
        <f t="shared" si="134"/>
        <v>0.78318063705076257</v>
      </c>
      <c r="V32" s="14">
        <f t="shared" si="135"/>
        <v>0.15508576883124175</v>
      </c>
      <c r="W32" s="14">
        <f t="shared" si="136"/>
        <v>4.9870387527256053E-2</v>
      </c>
      <c r="X32" s="14">
        <f t="shared" si="137"/>
        <v>1.1863206590739649E-2</v>
      </c>
      <c r="Y32" s="14">
        <f t="shared" si="138"/>
        <v>1</v>
      </c>
      <c r="Z32" s="14">
        <f t="shared" si="114"/>
        <v>0.38014667577541322</v>
      </c>
      <c r="AA32" s="14">
        <f t="shared" si="115"/>
        <v>6.7064706414491637E-2</v>
      </c>
      <c r="AB32" s="14">
        <f t="shared" si="116"/>
        <v>0.45290434880260533</v>
      </c>
      <c r="AC32" s="14">
        <f t="shared" si="117"/>
        <v>9.9884269007489757E-2</v>
      </c>
      <c r="AD32" s="14">
        <f t="shared" si="139"/>
        <v>1</v>
      </c>
      <c r="AE32" s="14">
        <f t="shared" si="119"/>
        <v>0.44721138218990492</v>
      </c>
      <c r="AF32" s="14">
        <f t="shared" si="120"/>
        <v>0.55278861781009514</v>
      </c>
    </row>
    <row r="33" spans="1:32" ht="15" customHeight="1" thickBot="1" x14ac:dyDescent="0.3">
      <c r="A33" s="12" t="s">
        <v>20</v>
      </c>
      <c r="B33" s="13">
        <v>104450</v>
      </c>
      <c r="C33" s="13">
        <v>17315</v>
      </c>
      <c r="D33" s="13">
        <v>120483</v>
      </c>
      <c r="E33" s="13">
        <v>26926</v>
      </c>
      <c r="F33" s="13">
        <f t="shared" si="125"/>
        <v>269174</v>
      </c>
      <c r="G33" s="13">
        <v>6230</v>
      </c>
      <c r="H33" s="13">
        <v>1312</v>
      </c>
      <c r="I33" s="13">
        <v>9285</v>
      </c>
      <c r="J33" s="13">
        <v>2317</v>
      </c>
      <c r="K33" s="13">
        <f t="shared" si="126"/>
        <v>19144</v>
      </c>
      <c r="L33" s="13">
        <f t="shared" si="140"/>
        <v>129307</v>
      </c>
      <c r="M33" s="13">
        <f t="shared" si="141"/>
        <v>159011</v>
      </c>
      <c r="N33" s="14">
        <f t="shared" si="103"/>
        <v>0.10302513197233609</v>
      </c>
      <c r="O33" s="13"/>
      <c r="P33" s="13">
        <f t="shared" si="129"/>
        <v>224933</v>
      </c>
      <c r="Q33" s="13">
        <f t="shared" si="130"/>
        <v>44241</v>
      </c>
      <c r="R33" s="13">
        <f t="shared" si="131"/>
        <v>15515</v>
      </c>
      <c r="S33" s="13">
        <f t="shared" si="132"/>
        <v>3629</v>
      </c>
      <c r="T33" s="13">
        <f t="shared" si="133"/>
        <v>288318</v>
      </c>
      <c r="U33" s="14">
        <f t="shared" si="134"/>
        <v>0.78015593892854418</v>
      </c>
      <c r="V33" s="14">
        <f t="shared" si="135"/>
        <v>0.15344515430878405</v>
      </c>
      <c r="W33" s="14">
        <f t="shared" si="136"/>
        <v>5.381211023938845E-2</v>
      </c>
      <c r="X33" s="14">
        <f t="shared" si="137"/>
        <v>1.2586796523283319E-2</v>
      </c>
      <c r="Y33" s="14">
        <f t="shared" si="138"/>
        <v>1</v>
      </c>
      <c r="Z33" s="14">
        <f t="shared" si="114"/>
        <v>0.38388168619371665</v>
      </c>
      <c r="AA33" s="14">
        <f t="shared" si="115"/>
        <v>6.4605747820115286E-2</v>
      </c>
      <c r="AB33" s="14">
        <f t="shared" si="116"/>
        <v>0.45008636297421595</v>
      </c>
      <c r="AC33" s="14">
        <f t="shared" si="117"/>
        <v>0.10142620301195208</v>
      </c>
      <c r="AD33" s="14">
        <f t="shared" si="139"/>
        <v>0.99999999999999989</v>
      </c>
      <c r="AE33" s="14">
        <f t="shared" si="119"/>
        <v>0.44848743401383195</v>
      </c>
      <c r="AF33" s="14">
        <f t="shared" si="120"/>
        <v>0.55151256598616805</v>
      </c>
    </row>
    <row r="34" spans="1:32" ht="15" customHeight="1" thickBot="1" x14ac:dyDescent="0.3">
      <c r="A34" s="12" t="s">
        <v>21</v>
      </c>
      <c r="B34" s="13">
        <v>96985</v>
      </c>
      <c r="C34" s="13">
        <v>15283</v>
      </c>
      <c r="D34" s="13">
        <v>109880</v>
      </c>
      <c r="E34" s="13">
        <v>24688</v>
      </c>
      <c r="F34" s="13">
        <f t="shared" si="125"/>
        <v>246836</v>
      </c>
      <c r="G34" s="13">
        <v>6175</v>
      </c>
      <c r="H34" s="13">
        <v>1306</v>
      </c>
      <c r="I34" s="13">
        <v>9157</v>
      </c>
      <c r="J34" s="13">
        <v>2250</v>
      </c>
      <c r="K34" s="13">
        <f t="shared" si="126"/>
        <v>18888</v>
      </c>
      <c r="L34" s="13">
        <f t="shared" si="140"/>
        <v>119749</v>
      </c>
      <c r="M34" s="13">
        <f t="shared" si="141"/>
        <v>145975</v>
      </c>
      <c r="N34" s="14">
        <f t="shared" si="103"/>
        <v>9.8696391744817979E-2</v>
      </c>
      <c r="O34" s="13"/>
      <c r="P34" s="13">
        <f t="shared" si="129"/>
        <v>206865</v>
      </c>
      <c r="Q34" s="13">
        <f t="shared" si="130"/>
        <v>39971</v>
      </c>
      <c r="R34" s="13">
        <f t="shared" si="131"/>
        <v>15332</v>
      </c>
      <c r="S34" s="13">
        <f t="shared" si="132"/>
        <v>3556</v>
      </c>
      <c r="T34" s="13">
        <f t="shared" si="133"/>
        <v>265724</v>
      </c>
      <c r="U34" s="14">
        <f t="shared" si="134"/>
        <v>0.77849573241408376</v>
      </c>
      <c r="V34" s="14">
        <f t="shared" si="135"/>
        <v>0.1504229952883443</v>
      </c>
      <c r="W34" s="14">
        <f t="shared" si="136"/>
        <v>5.7698965844259459E-2</v>
      </c>
      <c r="X34" s="14">
        <f t="shared" si="137"/>
        <v>1.3382306453312459E-2</v>
      </c>
      <c r="Y34" s="14">
        <f t="shared" si="138"/>
        <v>1</v>
      </c>
      <c r="Z34" s="14">
        <f t="shared" si="114"/>
        <v>0.38822236606403637</v>
      </c>
      <c r="AA34" s="14">
        <f t="shared" si="115"/>
        <v>6.2429438063554665E-2</v>
      </c>
      <c r="AB34" s="14">
        <f t="shared" si="116"/>
        <v>0.44797233219430688</v>
      </c>
      <c r="AC34" s="14">
        <f t="shared" si="117"/>
        <v>0.10137586367810208</v>
      </c>
      <c r="AD34" s="14">
        <f t="shared" si="139"/>
        <v>1</v>
      </c>
      <c r="AE34" s="14">
        <f t="shared" si="119"/>
        <v>0.45065180412759104</v>
      </c>
      <c r="AF34" s="14">
        <f t="shared" si="120"/>
        <v>0.54934819587240902</v>
      </c>
    </row>
    <row r="35" spans="1:32" ht="15" customHeight="1" thickBot="1" x14ac:dyDescent="0.3">
      <c r="A35" s="12" t="s">
        <v>22</v>
      </c>
      <c r="B35" s="13">
        <v>91103</v>
      </c>
      <c r="C35" s="13">
        <v>13310</v>
      </c>
      <c r="D35" s="13">
        <v>101028</v>
      </c>
      <c r="E35" s="13">
        <v>22425</v>
      </c>
      <c r="F35" s="13">
        <f t="shared" si="125"/>
        <v>227866</v>
      </c>
      <c r="G35" s="13">
        <v>6202</v>
      </c>
      <c r="H35" s="13">
        <v>1364</v>
      </c>
      <c r="I35" s="13">
        <v>9051</v>
      </c>
      <c r="J35" s="13">
        <v>2223</v>
      </c>
      <c r="K35" s="13">
        <f t="shared" si="126"/>
        <v>18840</v>
      </c>
      <c r="L35" s="13">
        <f t="shared" si="140"/>
        <v>111979</v>
      </c>
      <c r="M35" s="13">
        <f t="shared" si="141"/>
        <v>134727</v>
      </c>
      <c r="N35" s="14">
        <f t="shared" si="103"/>
        <v>9.2206918356262157E-2</v>
      </c>
      <c r="O35" s="13"/>
      <c r="P35" s="13">
        <f t="shared" si="129"/>
        <v>192131</v>
      </c>
      <c r="Q35" s="13">
        <f t="shared" si="130"/>
        <v>35735</v>
      </c>
      <c r="R35" s="13">
        <f t="shared" si="131"/>
        <v>15253</v>
      </c>
      <c r="S35" s="13">
        <f t="shared" si="132"/>
        <v>3587</v>
      </c>
      <c r="T35" s="13">
        <f t="shared" si="133"/>
        <v>246706</v>
      </c>
      <c r="U35" s="14">
        <f t="shared" si="134"/>
        <v>0.77878527478050796</v>
      </c>
      <c r="V35" s="14">
        <f t="shared" si="135"/>
        <v>0.14484852415425647</v>
      </c>
      <c r="W35" s="14">
        <f t="shared" si="136"/>
        <v>6.1826627645861873E-2</v>
      </c>
      <c r="X35" s="14">
        <f t="shared" si="137"/>
        <v>1.4539573419373668E-2</v>
      </c>
      <c r="Y35" s="14">
        <f t="shared" si="138"/>
        <v>1</v>
      </c>
      <c r="Z35" s="14">
        <f t="shared" si="114"/>
        <v>0.39441683623422213</v>
      </c>
      <c r="AA35" s="14">
        <f t="shared" si="115"/>
        <v>5.9479704587646835E-2</v>
      </c>
      <c r="AB35" s="14">
        <f t="shared" si="116"/>
        <v>0.44619506619214772</v>
      </c>
      <c r="AC35" s="14">
        <f t="shared" si="117"/>
        <v>9.9908392985983321E-2</v>
      </c>
      <c r="AD35" s="14">
        <f t="shared" si="139"/>
        <v>1</v>
      </c>
      <c r="AE35" s="14">
        <f t="shared" si="119"/>
        <v>0.45389654082186892</v>
      </c>
      <c r="AF35" s="14">
        <f t="shared" si="120"/>
        <v>0.54610345917813108</v>
      </c>
    </row>
    <row r="36" spans="1:32" ht="15" customHeight="1" thickBot="1" x14ac:dyDescent="0.3">
      <c r="A36" s="12" t="s">
        <v>23</v>
      </c>
      <c r="B36" s="13">
        <v>85028</v>
      </c>
      <c r="C36" s="13">
        <v>11362</v>
      </c>
      <c r="D36" s="13">
        <v>92561</v>
      </c>
      <c r="E36" s="13">
        <v>20356</v>
      </c>
      <c r="F36" s="13">
        <f t="shared" si="125"/>
        <v>209307</v>
      </c>
      <c r="G36" s="13">
        <v>6265</v>
      </c>
      <c r="H36" s="13">
        <v>1280</v>
      </c>
      <c r="I36" s="13">
        <v>9038</v>
      </c>
      <c r="J36" s="13">
        <v>2311</v>
      </c>
      <c r="K36" s="13">
        <f t="shared" si="126"/>
        <v>18894</v>
      </c>
      <c r="L36" s="13">
        <f t="shared" si="140"/>
        <v>103935</v>
      </c>
      <c r="M36" s="13">
        <f t="shared" si="141"/>
        <v>124266</v>
      </c>
      <c r="N36" s="14">
        <f t="shared" si="103"/>
        <v>8.9092510549909909E-2</v>
      </c>
      <c r="O36" s="13"/>
      <c r="P36" s="13">
        <f t="shared" si="129"/>
        <v>177589</v>
      </c>
      <c r="Q36" s="13">
        <f t="shared" si="130"/>
        <v>31718</v>
      </c>
      <c r="R36" s="13">
        <f t="shared" si="131"/>
        <v>15303</v>
      </c>
      <c r="S36" s="13">
        <f t="shared" si="132"/>
        <v>3591</v>
      </c>
      <c r="T36" s="13">
        <f t="shared" si="133"/>
        <v>228201</v>
      </c>
      <c r="U36" s="14">
        <f t="shared" si="134"/>
        <v>0.77821306655097922</v>
      </c>
      <c r="V36" s="14">
        <f t="shared" si="135"/>
        <v>0.13899150310471908</v>
      </c>
      <c r="W36" s="14">
        <f t="shared" si="136"/>
        <v>6.7059302982896654E-2</v>
      </c>
      <c r="X36" s="14">
        <f t="shared" si="137"/>
        <v>1.5736127361405079E-2</v>
      </c>
      <c r="Y36" s="14">
        <f t="shared" si="138"/>
        <v>1</v>
      </c>
      <c r="Z36" s="14">
        <f t="shared" si="114"/>
        <v>0.40005521448196985</v>
      </c>
      <c r="AA36" s="14">
        <f t="shared" si="115"/>
        <v>5.5398530243075186E-2</v>
      </c>
      <c r="AB36" s="14">
        <f t="shared" si="116"/>
        <v>0.44521715505190601</v>
      </c>
      <c r="AC36" s="14">
        <f t="shared" si="117"/>
        <v>9.9329100223048986E-2</v>
      </c>
      <c r="AD36" s="14">
        <f t="shared" si="139"/>
        <v>1</v>
      </c>
      <c r="AE36" s="14">
        <f t="shared" si="119"/>
        <v>0.45545374472504502</v>
      </c>
      <c r="AF36" s="14">
        <f t="shared" si="120"/>
        <v>0.54454625527495493</v>
      </c>
    </row>
    <row r="37" spans="1:32" ht="15" customHeight="1" thickBot="1" x14ac:dyDescent="0.3">
      <c r="A37" s="9" t="s">
        <v>24</v>
      </c>
      <c r="B37" s="13">
        <v>80503</v>
      </c>
      <c r="C37" s="13">
        <v>10361</v>
      </c>
      <c r="D37" s="13">
        <v>86943</v>
      </c>
      <c r="E37" s="13">
        <v>19371</v>
      </c>
      <c r="F37" s="13">
        <f t="shared" si="125"/>
        <v>197178</v>
      </c>
      <c r="G37" s="13">
        <v>6214</v>
      </c>
      <c r="H37" s="13">
        <v>1156</v>
      </c>
      <c r="I37" s="13">
        <v>9382</v>
      </c>
      <c r="J37" s="13">
        <v>2472</v>
      </c>
      <c r="K37" s="13">
        <f t="shared" si="126"/>
        <v>19224</v>
      </c>
      <c r="L37" s="13">
        <f t="shared" si="140"/>
        <v>98234</v>
      </c>
      <c r="M37" s="13">
        <f t="shared" si="141"/>
        <v>118168</v>
      </c>
      <c r="N37" s="14">
        <f t="shared" si="103"/>
        <v>9.2115599670982762E-2</v>
      </c>
      <c r="O37" s="13"/>
      <c r="P37" s="13">
        <f t="shared" si="129"/>
        <v>167446</v>
      </c>
      <c r="Q37" s="13">
        <f t="shared" si="130"/>
        <v>29732</v>
      </c>
      <c r="R37" s="13">
        <f t="shared" si="131"/>
        <v>15596</v>
      </c>
      <c r="S37" s="13">
        <f t="shared" si="132"/>
        <v>3628</v>
      </c>
      <c r="T37" s="13">
        <f t="shared" si="133"/>
        <v>216402</v>
      </c>
      <c r="U37" s="14">
        <f t="shared" si="134"/>
        <v>0.77377288564800695</v>
      </c>
      <c r="V37" s="14">
        <f t="shared" si="135"/>
        <v>0.13739244554116875</v>
      </c>
      <c r="W37" s="14">
        <f t="shared" si="136"/>
        <v>7.2069574218352875E-2</v>
      </c>
      <c r="X37" s="14">
        <f t="shared" si="137"/>
        <v>1.676509459247142E-2</v>
      </c>
      <c r="Y37" s="14">
        <f t="shared" si="138"/>
        <v>1</v>
      </c>
      <c r="Z37" s="14">
        <f t="shared" si="114"/>
        <v>0.40072180478923486</v>
      </c>
      <c r="AA37" s="14">
        <f t="shared" si="115"/>
        <v>5.3220395375273795E-2</v>
      </c>
      <c r="AB37" s="14">
        <f t="shared" si="116"/>
        <v>0.445120655077125</v>
      </c>
      <c r="AC37" s="14">
        <f t="shared" si="117"/>
        <v>0.10093714475836638</v>
      </c>
      <c r="AD37" s="14">
        <f t="shared" si="139"/>
        <v>1</v>
      </c>
      <c r="AE37" s="14">
        <f t="shared" si="119"/>
        <v>0.45394220016450865</v>
      </c>
      <c r="AF37" s="14">
        <f t="shared" si="120"/>
        <v>0.54605779983549141</v>
      </c>
    </row>
    <row r="38" spans="1:32" ht="15" customHeight="1" thickBot="1" x14ac:dyDescent="0.3">
      <c r="A38" s="9" t="s">
        <v>25</v>
      </c>
      <c r="B38" s="13">
        <v>79078</v>
      </c>
      <c r="C38" s="13">
        <v>10265</v>
      </c>
      <c r="D38" s="13">
        <v>85127</v>
      </c>
      <c r="E38" s="13">
        <v>19199</v>
      </c>
      <c r="F38" s="13">
        <f t="shared" si="125"/>
        <v>193669</v>
      </c>
      <c r="G38" s="13">
        <v>6229</v>
      </c>
      <c r="H38" s="13">
        <v>966</v>
      </c>
      <c r="I38" s="13">
        <v>9449</v>
      </c>
      <c r="J38" s="13">
        <v>2700</v>
      </c>
      <c r="K38" s="13">
        <f t="shared" si="126"/>
        <v>19344</v>
      </c>
      <c r="L38" s="13">
        <f t="shared" si="140"/>
        <v>96538</v>
      </c>
      <c r="M38" s="13">
        <f t="shared" si="141"/>
        <v>116475</v>
      </c>
      <c r="N38" s="14">
        <f t="shared" si="103"/>
        <v>9.3595226582415147E-2</v>
      </c>
      <c r="O38" s="13"/>
      <c r="P38" s="13">
        <f t="shared" si="129"/>
        <v>164205</v>
      </c>
      <c r="Q38" s="13">
        <f t="shared" si="130"/>
        <v>29464</v>
      </c>
      <c r="R38" s="13">
        <f t="shared" si="131"/>
        <v>15678</v>
      </c>
      <c r="S38" s="13">
        <f t="shared" si="132"/>
        <v>3666</v>
      </c>
      <c r="T38" s="13">
        <f t="shared" si="133"/>
        <v>213013</v>
      </c>
      <c r="U38" s="14">
        <f t="shared" si="134"/>
        <v>0.77086844464891813</v>
      </c>
      <c r="V38" s="14">
        <f t="shared" si="135"/>
        <v>0.13832019641993681</v>
      </c>
      <c r="W38" s="14">
        <f t="shared" si="136"/>
        <v>7.3601141714355459E-2</v>
      </c>
      <c r="X38" s="14">
        <f t="shared" si="137"/>
        <v>1.7210217216789586E-2</v>
      </c>
      <c r="Y38" s="14">
        <f t="shared" si="138"/>
        <v>1</v>
      </c>
      <c r="Z38" s="14">
        <f t="shared" si="114"/>
        <v>0.4004779051043833</v>
      </c>
      <c r="AA38" s="14">
        <f t="shared" si="115"/>
        <v>5.2724481604409124E-2</v>
      </c>
      <c r="AB38" s="14">
        <f t="shared" si="116"/>
        <v>0.44399168125889032</v>
      </c>
      <c r="AC38" s="14">
        <f t="shared" si="117"/>
        <v>0.10280593203231728</v>
      </c>
      <c r="AD38" s="14">
        <f t="shared" si="139"/>
        <v>1</v>
      </c>
      <c r="AE38" s="14">
        <f t="shared" si="119"/>
        <v>0.45320238670879243</v>
      </c>
      <c r="AF38" s="14">
        <f t="shared" si="120"/>
        <v>0.54679761329120757</v>
      </c>
    </row>
    <row r="39" spans="1:32" ht="15" customHeight="1" thickBot="1" x14ac:dyDescent="0.3">
      <c r="A39" s="9" t="s">
        <v>26</v>
      </c>
      <c r="B39" s="13">
        <v>72536</v>
      </c>
      <c r="C39" s="13">
        <v>9482</v>
      </c>
      <c r="D39" s="13">
        <v>80208</v>
      </c>
      <c r="E39" s="13">
        <v>18644</v>
      </c>
      <c r="F39" s="13">
        <f t="shared" si="125"/>
        <v>180870</v>
      </c>
      <c r="G39" s="13">
        <v>5821</v>
      </c>
      <c r="H39" s="13">
        <v>890</v>
      </c>
      <c r="I39" s="13">
        <v>9273</v>
      </c>
      <c r="J39" s="13">
        <v>2633</v>
      </c>
      <c r="K39" s="13">
        <f t="shared" si="126"/>
        <v>18617</v>
      </c>
      <c r="L39" s="13">
        <f t="shared" si="140"/>
        <v>88729</v>
      </c>
      <c r="M39" s="13">
        <f t="shared" si="141"/>
        <v>110758</v>
      </c>
      <c r="N39" s="14">
        <f t="shared" si="103"/>
        <v>0.11042824845729293</v>
      </c>
      <c r="O39" s="13"/>
      <c r="P39" s="13">
        <f t="shared" si="129"/>
        <v>152744</v>
      </c>
      <c r="Q39" s="13">
        <f t="shared" si="130"/>
        <v>28126</v>
      </c>
      <c r="R39" s="13">
        <f t="shared" si="131"/>
        <v>15094</v>
      </c>
      <c r="S39" s="13">
        <f t="shared" si="132"/>
        <v>3523</v>
      </c>
      <c r="T39" s="13">
        <f t="shared" si="133"/>
        <v>199487</v>
      </c>
      <c r="U39" s="14">
        <f t="shared" si="134"/>
        <v>0.76568397940717936</v>
      </c>
      <c r="V39" s="14">
        <f t="shared" si="135"/>
        <v>0.14099164356574614</v>
      </c>
      <c r="W39" s="14">
        <f t="shared" si="136"/>
        <v>7.5664078360995951E-2</v>
      </c>
      <c r="X39" s="14">
        <f t="shared" si="137"/>
        <v>1.7660298666078492E-2</v>
      </c>
      <c r="Y39" s="14">
        <f t="shared" si="138"/>
        <v>1</v>
      </c>
      <c r="Z39" s="14">
        <f t="shared" si="114"/>
        <v>0.39279251279532001</v>
      </c>
      <c r="AA39" s="14">
        <f t="shared" si="115"/>
        <v>5.1993362976033526E-2</v>
      </c>
      <c r="AB39" s="14">
        <f t="shared" si="116"/>
        <v>0.44855554497285538</v>
      </c>
      <c r="AC39" s="14">
        <f t="shared" si="117"/>
        <v>0.1066585792557911</v>
      </c>
      <c r="AD39" s="14">
        <f t="shared" si="139"/>
        <v>1</v>
      </c>
      <c r="AE39" s="14">
        <f t="shared" si="119"/>
        <v>0.44478587577135353</v>
      </c>
      <c r="AF39" s="14">
        <f t="shared" si="120"/>
        <v>0.55521412422864647</v>
      </c>
    </row>
    <row r="40" spans="1:32" ht="15" customHeight="1" thickBot="1" x14ac:dyDescent="0.3">
      <c r="A40" s="9" t="s">
        <v>27</v>
      </c>
      <c r="B40" s="13">
        <v>72051</v>
      </c>
      <c r="C40" s="13">
        <v>9509</v>
      </c>
      <c r="D40" s="13">
        <v>78887</v>
      </c>
      <c r="E40" s="13">
        <v>18291</v>
      </c>
      <c r="F40" s="13">
        <f t="shared" si="125"/>
        <v>178738</v>
      </c>
      <c r="G40" s="13">
        <v>6030</v>
      </c>
      <c r="H40" s="13">
        <v>882</v>
      </c>
      <c r="I40" s="13">
        <v>9057</v>
      </c>
      <c r="J40" s="13">
        <v>2605</v>
      </c>
      <c r="K40" s="13">
        <f t="shared" si="126"/>
        <v>18574</v>
      </c>
      <c r="L40" s="13">
        <f t="shared" si="140"/>
        <v>88472</v>
      </c>
      <c r="M40" s="13">
        <f t="shared" si="141"/>
        <v>108840</v>
      </c>
      <c r="N40" s="14">
        <f t="shared" si="103"/>
        <v>0.10322737593253328</v>
      </c>
      <c r="O40" s="13"/>
      <c r="P40" s="13">
        <f t="shared" si="129"/>
        <v>150938</v>
      </c>
      <c r="Q40" s="13">
        <f t="shared" si="130"/>
        <v>27800</v>
      </c>
      <c r="R40" s="13">
        <f t="shared" si="131"/>
        <v>15087</v>
      </c>
      <c r="S40" s="13">
        <f t="shared" si="132"/>
        <v>3487</v>
      </c>
      <c r="T40" s="13">
        <f t="shared" si="133"/>
        <v>197312</v>
      </c>
      <c r="U40" s="14">
        <f t="shared" si="134"/>
        <v>0.76497121310411942</v>
      </c>
      <c r="V40" s="14">
        <f t="shared" si="135"/>
        <v>0.14089361012001297</v>
      </c>
      <c r="W40" s="14">
        <f t="shared" si="136"/>
        <v>7.6462658125202726E-2</v>
      </c>
      <c r="X40" s="14">
        <f t="shared" si="137"/>
        <v>1.7672518650664937E-2</v>
      </c>
      <c r="Y40" s="14">
        <f t="shared" si="138"/>
        <v>1</v>
      </c>
      <c r="Z40" s="14">
        <f t="shared" si="114"/>
        <v>0.39572352416477458</v>
      </c>
      <c r="AA40" s="14">
        <f t="shared" si="115"/>
        <v>5.2662787868958803E-2</v>
      </c>
      <c r="AB40" s="14">
        <f t="shared" si="116"/>
        <v>0.44571034706454754</v>
      </c>
      <c r="AC40" s="14">
        <f t="shared" si="117"/>
        <v>0.1059033409017191</v>
      </c>
      <c r="AD40" s="14">
        <f t="shared" si="139"/>
        <v>1</v>
      </c>
      <c r="AE40" s="14">
        <f t="shared" si="119"/>
        <v>0.44838631203373336</v>
      </c>
      <c r="AF40" s="14">
        <f t="shared" si="120"/>
        <v>0.55161368796626664</v>
      </c>
    </row>
    <row r="41" spans="1:32" ht="15" customHeight="1" thickBot="1" x14ac:dyDescent="0.3">
      <c r="A41" s="9" t="s">
        <v>28</v>
      </c>
      <c r="B41" s="13">
        <v>72992</v>
      </c>
      <c r="C41" s="13">
        <v>9469</v>
      </c>
      <c r="D41" s="13">
        <v>79769</v>
      </c>
      <c r="E41" s="13">
        <v>18308</v>
      </c>
      <c r="F41" s="13">
        <f t="shared" si="125"/>
        <v>180538</v>
      </c>
      <c r="G41" s="13">
        <v>6062</v>
      </c>
      <c r="H41" s="13">
        <v>871</v>
      </c>
      <c r="I41" s="13">
        <v>9145</v>
      </c>
      <c r="J41" s="13">
        <v>2613</v>
      </c>
      <c r="K41" s="13">
        <f t="shared" si="126"/>
        <v>18691</v>
      </c>
      <c r="L41" s="13">
        <f t="shared" si="140"/>
        <v>89394</v>
      </c>
      <c r="M41" s="13">
        <f t="shared" si="141"/>
        <v>109835</v>
      </c>
      <c r="N41" s="14">
        <f t="shared" si="103"/>
        <v>0.10260052502396744</v>
      </c>
      <c r="O41" s="13"/>
      <c r="P41" s="13">
        <f t="shared" si="129"/>
        <v>152761</v>
      </c>
      <c r="Q41" s="13">
        <f t="shared" si="130"/>
        <v>27777</v>
      </c>
      <c r="R41" s="13">
        <f t="shared" si="131"/>
        <v>15207</v>
      </c>
      <c r="S41" s="13">
        <f t="shared" si="132"/>
        <v>3484</v>
      </c>
      <c r="T41" s="13">
        <f t="shared" si="133"/>
        <v>199229</v>
      </c>
      <c r="U41" s="14">
        <f t="shared" si="134"/>
        <v>0.76676086312735592</v>
      </c>
      <c r="V41" s="14">
        <f t="shared" si="135"/>
        <v>0.13942247363586627</v>
      </c>
      <c r="W41" s="14">
        <f t="shared" si="136"/>
        <v>7.6329249255881429E-2</v>
      </c>
      <c r="X41" s="14">
        <f t="shared" si="137"/>
        <v>1.7487413980896354E-2</v>
      </c>
      <c r="Y41" s="14">
        <f t="shared" si="138"/>
        <v>1</v>
      </c>
      <c r="Z41" s="14">
        <f t="shared" si="114"/>
        <v>0.39679966269970735</v>
      </c>
      <c r="AA41" s="14">
        <f t="shared" si="115"/>
        <v>5.1900074788308929E-2</v>
      </c>
      <c r="AB41" s="14">
        <f t="shared" si="116"/>
        <v>0.44629044968352999</v>
      </c>
      <c r="AC41" s="14">
        <f t="shared" si="117"/>
        <v>0.10500981282845369</v>
      </c>
      <c r="AD41" s="14">
        <f t="shared" si="139"/>
        <v>0.99999999999999989</v>
      </c>
      <c r="AE41" s="14">
        <f t="shared" si="119"/>
        <v>0.44869973748801628</v>
      </c>
      <c r="AF41" s="14">
        <f t="shared" si="120"/>
        <v>0.55130026251198372</v>
      </c>
    </row>
    <row r="42" spans="1:32" ht="15" customHeight="1" thickBot="1" x14ac:dyDescent="0.3">
      <c r="A42" s="9" t="s">
        <v>29</v>
      </c>
      <c r="B42" s="13">
        <v>73147</v>
      </c>
      <c r="C42" s="13">
        <v>9195</v>
      </c>
      <c r="D42" s="13">
        <v>79844</v>
      </c>
      <c r="E42" s="13">
        <v>18135</v>
      </c>
      <c r="F42" s="13">
        <f t="shared" si="125"/>
        <v>180321</v>
      </c>
      <c r="G42" s="13">
        <v>5975</v>
      </c>
      <c r="H42" s="13">
        <v>861</v>
      </c>
      <c r="I42" s="13">
        <v>9128</v>
      </c>
      <c r="J42" s="13">
        <v>2600</v>
      </c>
      <c r="K42" s="13">
        <f t="shared" si="126"/>
        <v>18564</v>
      </c>
      <c r="L42" s="13">
        <f t="shared" si="140"/>
        <v>89178</v>
      </c>
      <c r="M42" s="13">
        <f t="shared" si="141"/>
        <v>109707</v>
      </c>
      <c r="N42" s="14">
        <f t="shared" si="103"/>
        <v>0.10322045403122404</v>
      </c>
      <c r="O42" s="13"/>
      <c r="P42" s="13">
        <f t="shared" si="129"/>
        <v>152991</v>
      </c>
      <c r="Q42" s="13">
        <f t="shared" si="130"/>
        <v>27330</v>
      </c>
      <c r="R42" s="13">
        <f t="shared" si="131"/>
        <v>15103</v>
      </c>
      <c r="S42" s="13">
        <f t="shared" si="132"/>
        <v>3461</v>
      </c>
      <c r="T42" s="13">
        <f t="shared" si="133"/>
        <v>198885</v>
      </c>
      <c r="U42" s="14">
        <f t="shared" si="134"/>
        <v>0.76924353269477341</v>
      </c>
      <c r="V42" s="14">
        <f t="shared" si="135"/>
        <v>0.1374160947281092</v>
      </c>
      <c r="W42" s="14">
        <f t="shared" si="136"/>
        <v>7.5938356336576418E-2</v>
      </c>
      <c r="X42" s="14">
        <f t="shared" si="137"/>
        <v>1.7402016240541017E-2</v>
      </c>
      <c r="Y42" s="14">
        <f t="shared" si="138"/>
        <v>1</v>
      </c>
      <c r="Z42" s="14">
        <f t="shared" si="114"/>
        <v>0.39782789048947886</v>
      </c>
      <c r="AA42" s="14">
        <f t="shared" si="115"/>
        <v>5.0561882494909116E-2</v>
      </c>
      <c r="AB42" s="14">
        <f t="shared" si="116"/>
        <v>0.44735399854187091</v>
      </c>
      <c r="AC42" s="14">
        <f t="shared" si="117"/>
        <v>0.10425622847374111</v>
      </c>
      <c r="AD42" s="14">
        <f t="shared" si="139"/>
        <v>1</v>
      </c>
      <c r="AE42" s="14">
        <f t="shared" si="119"/>
        <v>0.44838977298438798</v>
      </c>
      <c r="AF42" s="14">
        <f t="shared" si="120"/>
        <v>0.55161022701561202</v>
      </c>
    </row>
    <row r="43" spans="1:32" ht="15" customHeight="1" x14ac:dyDescent="0.25"/>
    <row r="44" spans="1:32" ht="15" customHeight="1" x14ac:dyDescent="0.25">
      <c r="E44" s="27"/>
    </row>
    <row r="45" spans="1:32" ht="15" customHeight="1" x14ac:dyDescent="0.25"/>
    <row r="46" spans="1:32" ht="15" customHeight="1" x14ac:dyDescent="0.25"/>
    <row r="47" spans="1:32" ht="15" customHeight="1" x14ac:dyDescent="0.25"/>
    <row r="48" spans="1:3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</sheetData>
  <mergeCells count="26">
    <mergeCell ref="F2:F4"/>
    <mergeCell ref="T2:T4"/>
    <mergeCell ref="R3:S3"/>
    <mergeCell ref="P3:Q3"/>
    <mergeCell ref="P2:S2"/>
    <mergeCell ref="K2:K4"/>
    <mergeCell ref="G2:J2"/>
    <mergeCell ref="G3:H3"/>
    <mergeCell ref="I3:J3"/>
    <mergeCell ref="N2:N4"/>
    <mergeCell ref="L2:M3"/>
    <mergeCell ref="A1:E1"/>
    <mergeCell ref="A2:A4"/>
    <mergeCell ref="B3:C3"/>
    <mergeCell ref="D3:E3"/>
    <mergeCell ref="B2:E2"/>
    <mergeCell ref="AE2:AF3"/>
    <mergeCell ref="AD2:AD4"/>
    <mergeCell ref="Z3:AA3"/>
    <mergeCell ref="AB3:AC3"/>
    <mergeCell ref="O2:O4"/>
    <mergeCell ref="Z2:AC2"/>
    <mergeCell ref="W3:X3"/>
    <mergeCell ref="U3:V3"/>
    <mergeCell ref="Y2:Y4"/>
    <mergeCell ref="U2:X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RowHeight="15" x14ac:dyDescent="0.25"/>
  <cols>
    <col min="1" max="1" width="10.7109375" bestFit="1" customWidth="1"/>
  </cols>
  <sheetData>
    <row r="1" spans="1:16" s="7" customFormat="1" ht="20.100000000000001" customHeight="1" thickTop="1" thickBot="1" x14ac:dyDescent="0.3">
      <c r="A1" s="100" t="s">
        <v>175</v>
      </c>
      <c r="B1" s="101"/>
      <c r="C1" s="101"/>
      <c r="D1" s="101"/>
      <c r="E1" s="160"/>
      <c r="F1" s="159" t="s">
        <v>72</v>
      </c>
      <c r="G1" s="159"/>
      <c r="H1" s="159"/>
      <c r="I1" s="159"/>
      <c r="J1" s="159"/>
      <c r="K1" s="159"/>
      <c r="L1" s="159"/>
      <c r="M1" s="159"/>
      <c r="N1" s="53" t="s">
        <v>179</v>
      </c>
    </row>
    <row r="2" spans="1:16" ht="16.5" thickTop="1" thickBot="1" x14ac:dyDescent="0.3">
      <c r="A2" s="108" t="s">
        <v>47</v>
      </c>
      <c r="B2" s="104" t="s">
        <v>66</v>
      </c>
      <c r="C2" s="151"/>
      <c r="D2" s="151"/>
      <c r="E2" s="105"/>
      <c r="F2" s="146" t="s">
        <v>67</v>
      </c>
      <c r="G2" s="161"/>
      <c r="H2" s="161"/>
      <c r="I2" s="150"/>
      <c r="J2" s="146" t="s">
        <v>68</v>
      </c>
      <c r="K2" s="161"/>
      <c r="L2" s="161"/>
      <c r="M2" s="150"/>
      <c r="N2" s="141" t="s">
        <v>73</v>
      </c>
      <c r="O2" s="142"/>
    </row>
    <row r="3" spans="1:16" ht="15.75" thickBot="1" x14ac:dyDescent="0.3">
      <c r="A3" s="108"/>
      <c r="B3" s="146" t="s">
        <v>55</v>
      </c>
      <c r="C3" s="150"/>
      <c r="D3" s="146" t="s">
        <v>56</v>
      </c>
      <c r="E3" s="150"/>
      <c r="F3" s="146" t="s">
        <v>55</v>
      </c>
      <c r="G3" s="150"/>
      <c r="H3" s="146" t="s">
        <v>56</v>
      </c>
      <c r="I3" s="150"/>
      <c r="J3" s="146" t="s">
        <v>55</v>
      </c>
      <c r="K3" s="150"/>
      <c r="L3" s="146" t="s">
        <v>56</v>
      </c>
      <c r="M3" s="150"/>
      <c r="N3" s="143"/>
      <c r="O3" s="144"/>
    </row>
    <row r="4" spans="1:16" ht="15.75" thickBot="1" x14ac:dyDescent="0.3">
      <c r="A4" s="109"/>
      <c r="B4" s="10" t="s">
        <v>58</v>
      </c>
      <c r="C4" s="10" t="s">
        <v>59</v>
      </c>
      <c r="D4" s="10" t="s">
        <v>58</v>
      </c>
      <c r="E4" s="10" t="s">
        <v>59</v>
      </c>
      <c r="F4" s="10" t="s">
        <v>58</v>
      </c>
      <c r="G4" s="10" t="s">
        <v>59</v>
      </c>
      <c r="H4" s="10" t="s">
        <v>58</v>
      </c>
      <c r="I4" s="10" t="s">
        <v>59</v>
      </c>
      <c r="J4" s="10" t="s">
        <v>58</v>
      </c>
      <c r="K4" s="10" t="s">
        <v>59</v>
      </c>
      <c r="L4" s="10" t="s">
        <v>58</v>
      </c>
      <c r="M4" s="10" t="s">
        <v>59</v>
      </c>
      <c r="N4" s="11" t="s">
        <v>55</v>
      </c>
      <c r="O4" s="10" t="s">
        <v>56</v>
      </c>
    </row>
    <row r="5" spans="1:16" s="24" customFormat="1" ht="15.75" thickBot="1" x14ac:dyDescent="0.3">
      <c r="A5" s="12" t="s">
        <v>188</v>
      </c>
      <c r="B5" s="13">
        <v>821</v>
      </c>
      <c r="C5" s="13">
        <v>94</v>
      </c>
      <c r="D5" s="71">
        <v>928</v>
      </c>
      <c r="E5" s="71">
        <v>158</v>
      </c>
      <c r="F5" s="71">
        <v>3195</v>
      </c>
      <c r="G5" s="71">
        <v>517</v>
      </c>
      <c r="H5" s="71">
        <v>4297</v>
      </c>
      <c r="I5" s="71">
        <v>743</v>
      </c>
      <c r="J5" s="13">
        <v>1721</v>
      </c>
      <c r="K5" s="13">
        <v>349</v>
      </c>
      <c r="L5" s="13">
        <v>1741</v>
      </c>
      <c r="M5" s="13">
        <v>383</v>
      </c>
      <c r="N5" s="14">
        <f t="shared" ref="N5" si="0">SUM(J5,K5)/SUM(J5:M5)</f>
        <v>0.49356223175965663</v>
      </c>
      <c r="O5" s="14">
        <f t="shared" ref="O5" si="1">SUM(L5,M5)/SUM(J5:M5)</f>
        <v>0.50643776824034337</v>
      </c>
    </row>
    <row r="6" spans="1:16" s="24" customFormat="1" ht="15" customHeight="1" thickBot="1" x14ac:dyDescent="0.3">
      <c r="A6" s="12" t="s">
        <v>185</v>
      </c>
      <c r="B6" s="13">
        <v>866</v>
      </c>
      <c r="C6" s="13">
        <v>145</v>
      </c>
      <c r="D6" s="71">
        <v>1173</v>
      </c>
      <c r="E6" s="71">
        <v>211</v>
      </c>
      <c r="F6" s="71">
        <v>4137</v>
      </c>
      <c r="G6" s="71">
        <v>598</v>
      </c>
      <c r="H6" s="71">
        <v>5028</v>
      </c>
      <c r="I6" s="71">
        <v>1006</v>
      </c>
      <c r="J6" s="13">
        <v>2011</v>
      </c>
      <c r="K6" s="13">
        <v>399</v>
      </c>
      <c r="L6" s="13">
        <v>2101</v>
      </c>
      <c r="M6" s="13">
        <v>450</v>
      </c>
      <c r="N6" s="14">
        <f t="shared" ref="N6" si="2">SUM(J6,K6)/SUM(J6:M6)</f>
        <v>0.48578915541221529</v>
      </c>
      <c r="O6" s="14">
        <f t="shared" ref="O6:O7" si="3">SUM(L6,M6)/SUM(J6:M6)</f>
        <v>0.51421084458778477</v>
      </c>
      <c r="P6" s="15"/>
    </row>
    <row r="7" spans="1:16" s="24" customFormat="1" ht="15" customHeight="1" thickBot="1" x14ac:dyDescent="0.3">
      <c r="A7" s="12" t="s">
        <v>184</v>
      </c>
      <c r="B7" s="13">
        <v>787</v>
      </c>
      <c r="C7" s="13">
        <v>121</v>
      </c>
      <c r="D7" s="71">
        <v>934</v>
      </c>
      <c r="E7" s="71">
        <v>216</v>
      </c>
      <c r="F7" s="71">
        <v>3234</v>
      </c>
      <c r="G7" s="71">
        <v>633</v>
      </c>
      <c r="H7" s="71">
        <v>4290</v>
      </c>
      <c r="I7" s="71">
        <v>856</v>
      </c>
      <c r="J7" s="13">
        <v>1844</v>
      </c>
      <c r="K7" s="13">
        <v>375</v>
      </c>
      <c r="L7" s="13">
        <v>1727</v>
      </c>
      <c r="M7" s="13">
        <v>393</v>
      </c>
      <c r="N7" s="14">
        <f t="shared" ref="N7" si="4">SUM(J7,K7)/SUM(J7:M7)</f>
        <v>0.5114081585618806</v>
      </c>
      <c r="O7" s="14">
        <f t="shared" si="3"/>
        <v>0.4885918414381194</v>
      </c>
      <c r="P7" s="15"/>
    </row>
    <row r="8" spans="1:16" s="24" customFormat="1" ht="15" customHeight="1" thickBot="1" x14ac:dyDescent="0.3">
      <c r="A8" s="12" t="s">
        <v>181</v>
      </c>
      <c r="B8" s="13">
        <v>824</v>
      </c>
      <c r="C8" s="13">
        <v>125</v>
      </c>
      <c r="D8" s="71">
        <v>976</v>
      </c>
      <c r="E8" s="71">
        <v>210</v>
      </c>
      <c r="F8" s="71">
        <v>3679</v>
      </c>
      <c r="G8" s="71">
        <v>652</v>
      </c>
      <c r="H8" s="71">
        <v>4727</v>
      </c>
      <c r="I8" s="71">
        <v>971</v>
      </c>
      <c r="J8" s="13">
        <v>1787</v>
      </c>
      <c r="K8" s="13">
        <v>352</v>
      </c>
      <c r="L8" s="13">
        <v>1805</v>
      </c>
      <c r="M8" s="13">
        <v>340</v>
      </c>
      <c r="N8" s="14">
        <f t="shared" ref="N8" si="5">SUM(J8,K8)/SUM(J8:M8)</f>
        <v>0.49929971988795518</v>
      </c>
      <c r="O8" s="14">
        <f t="shared" ref="O8" si="6">SUM(L8,M8)/SUM(J8:M8)</f>
        <v>0.50070028011204482</v>
      </c>
      <c r="P8" s="15"/>
    </row>
    <row r="9" spans="1:16" s="24" customFormat="1" ht="15" customHeight="1" thickBot="1" x14ac:dyDescent="0.3">
      <c r="A9" s="12" t="s">
        <v>183</v>
      </c>
      <c r="B9" s="13">
        <v>1054</v>
      </c>
      <c r="C9" s="13">
        <v>162</v>
      </c>
      <c r="D9" s="71">
        <v>1102</v>
      </c>
      <c r="E9" s="71">
        <v>243</v>
      </c>
      <c r="F9" s="71">
        <v>4295</v>
      </c>
      <c r="G9" s="71">
        <v>886</v>
      </c>
      <c r="H9" s="71">
        <v>5596</v>
      </c>
      <c r="I9" s="71">
        <v>1055</v>
      </c>
      <c r="J9" s="13">
        <v>2489</v>
      </c>
      <c r="K9" s="13">
        <v>495</v>
      </c>
      <c r="L9" s="13">
        <v>2451</v>
      </c>
      <c r="M9" s="13">
        <v>517</v>
      </c>
      <c r="N9" s="14">
        <f t="shared" ref="N9" si="7">SUM(J9,K9)/SUM(J9:M9)</f>
        <v>0.50134408602150538</v>
      </c>
      <c r="O9" s="14">
        <f t="shared" ref="O9" si="8">SUM(L9,M9)/SUM(J9:M9)</f>
        <v>0.49865591397849462</v>
      </c>
      <c r="P9" s="15"/>
    </row>
    <row r="10" spans="1:16" s="24" customFormat="1" ht="15" customHeight="1" thickBot="1" x14ac:dyDescent="0.3">
      <c r="A10" s="49" t="s">
        <v>161</v>
      </c>
      <c r="B10" s="13">
        <v>843</v>
      </c>
      <c r="C10" s="13">
        <v>147</v>
      </c>
      <c r="D10" s="71">
        <v>1035</v>
      </c>
      <c r="E10" s="71">
        <v>202</v>
      </c>
      <c r="F10" s="71">
        <v>3368</v>
      </c>
      <c r="G10" s="71">
        <v>653</v>
      </c>
      <c r="H10" s="71">
        <v>4573</v>
      </c>
      <c r="I10" s="71">
        <v>936</v>
      </c>
      <c r="J10" s="13">
        <v>2365</v>
      </c>
      <c r="K10" s="13">
        <v>540</v>
      </c>
      <c r="L10" s="13">
        <v>2324</v>
      </c>
      <c r="M10" s="13">
        <v>543</v>
      </c>
      <c r="N10" s="14">
        <f t="shared" ref="N10" si="9">SUM(J10,K10)/SUM(J10:M10)</f>
        <v>0.50329175329175324</v>
      </c>
      <c r="O10" s="14">
        <f t="shared" ref="O10" si="10">SUM(L10,M10)/SUM(J10:M10)</f>
        <v>0.4967082467082467</v>
      </c>
      <c r="P10" s="15"/>
    </row>
    <row r="11" spans="1:16" s="7" customFormat="1" ht="15" customHeight="1" thickBot="1" x14ac:dyDescent="0.3">
      <c r="A11" s="12" t="s">
        <v>156</v>
      </c>
      <c r="B11" s="13">
        <v>824</v>
      </c>
      <c r="C11" s="13">
        <v>144</v>
      </c>
      <c r="D11" s="71">
        <v>970</v>
      </c>
      <c r="E11" s="71">
        <v>206</v>
      </c>
      <c r="F11" s="71">
        <v>3224</v>
      </c>
      <c r="G11" s="71">
        <v>665</v>
      </c>
      <c r="H11" s="71">
        <v>4089</v>
      </c>
      <c r="I11" s="71">
        <v>800</v>
      </c>
      <c r="J11" s="13">
        <v>2159</v>
      </c>
      <c r="K11" s="13">
        <v>462</v>
      </c>
      <c r="L11" s="13">
        <v>2260</v>
      </c>
      <c r="M11" s="13">
        <v>440</v>
      </c>
      <c r="N11" s="14">
        <f t="shared" ref="N11" si="11">SUM(J11,K11)/SUM(J11:M11)</f>
        <v>0.49257658334899457</v>
      </c>
      <c r="O11" s="14">
        <f t="shared" ref="O11" si="12">SUM(L11,M11)/SUM(J11:M11)</f>
        <v>0.50742341665100543</v>
      </c>
      <c r="P11" s="15"/>
    </row>
    <row r="12" spans="1:16" ht="15" customHeight="1" thickBot="1" x14ac:dyDescent="0.3">
      <c r="A12" s="29" t="s">
        <v>153</v>
      </c>
      <c r="B12" s="13">
        <v>1278</v>
      </c>
      <c r="C12" s="13">
        <v>189</v>
      </c>
      <c r="D12" s="13">
        <v>1665</v>
      </c>
      <c r="E12" s="13">
        <v>298</v>
      </c>
      <c r="F12" s="13">
        <v>4036</v>
      </c>
      <c r="G12" s="13">
        <v>725</v>
      </c>
      <c r="H12" s="13">
        <v>5575</v>
      </c>
      <c r="I12" s="13">
        <v>1023</v>
      </c>
      <c r="J12" s="13">
        <v>2321</v>
      </c>
      <c r="K12" s="13">
        <v>456</v>
      </c>
      <c r="L12" s="13">
        <v>2378</v>
      </c>
      <c r="M12" s="13">
        <v>449</v>
      </c>
      <c r="N12" s="14">
        <f t="shared" ref="N12" si="13">SUM(J12,K12)/SUM(J12:M12)</f>
        <v>0.49553890078515345</v>
      </c>
      <c r="O12" s="14">
        <f t="shared" ref="O12" si="14">SUM(L12,M12)/SUM(J12:M12)</f>
        <v>0.5044610992148465</v>
      </c>
      <c r="P12" s="15"/>
    </row>
    <row r="13" spans="1:16" ht="15" customHeight="1" thickBot="1" x14ac:dyDescent="0.3">
      <c r="A13" s="12" t="s">
        <v>74</v>
      </c>
      <c r="B13" s="13">
        <v>1123</v>
      </c>
      <c r="C13" s="13">
        <v>193</v>
      </c>
      <c r="D13" s="13">
        <v>1401</v>
      </c>
      <c r="E13" s="13">
        <v>314</v>
      </c>
      <c r="F13" s="13">
        <v>3024</v>
      </c>
      <c r="G13" s="13">
        <v>604</v>
      </c>
      <c r="H13" s="13">
        <v>4127</v>
      </c>
      <c r="I13" s="13">
        <v>821</v>
      </c>
      <c r="J13" s="13">
        <v>1752</v>
      </c>
      <c r="K13" s="13">
        <v>316</v>
      </c>
      <c r="L13" s="13">
        <v>1779</v>
      </c>
      <c r="M13" s="13">
        <v>336</v>
      </c>
      <c r="N13" s="14">
        <f t="shared" ref="N13" si="15">SUM(J13,K13)/SUM(J13:M13)</f>
        <v>0.4943820224719101</v>
      </c>
      <c r="O13" s="14">
        <f t="shared" ref="O13" si="16">SUM(L13,M13)/SUM(J13:M13)</f>
        <v>0.5056179775280899</v>
      </c>
      <c r="P13" s="15"/>
    </row>
    <row r="14" spans="1:16" ht="15" customHeight="1" thickBot="1" x14ac:dyDescent="0.3">
      <c r="A14" s="12" t="s">
        <v>60</v>
      </c>
      <c r="B14" s="13">
        <v>1135</v>
      </c>
      <c r="C14" s="13">
        <v>204</v>
      </c>
      <c r="D14" s="13">
        <v>1334</v>
      </c>
      <c r="E14" s="13">
        <v>292</v>
      </c>
      <c r="F14" s="13">
        <v>3121</v>
      </c>
      <c r="G14" s="13">
        <v>594</v>
      </c>
      <c r="H14" s="13">
        <v>4124</v>
      </c>
      <c r="I14" s="13">
        <v>785</v>
      </c>
      <c r="J14" s="13">
        <v>1776</v>
      </c>
      <c r="K14" s="13">
        <v>338</v>
      </c>
      <c r="L14" s="13">
        <v>1805</v>
      </c>
      <c r="M14" s="13">
        <v>311</v>
      </c>
      <c r="N14" s="14">
        <f t="shared" ref="N14" si="17">SUM(J14,K14)/SUM(J14:M14)</f>
        <v>0.49976359338061466</v>
      </c>
      <c r="O14" s="14">
        <f t="shared" ref="O14" si="18">SUM(L14,M14)/SUM(J14:M14)</f>
        <v>0.50023640661938529</v>
      </c>
      <c r="P14" s="15"/>
    </row>
    <row r="15" spans="1:16" ht="15" customHeight="1" thickBot="1" x14ac:dyDescent="0.3">
      <c r="A15" s="12" t="s">
        <v>2</v>
      </c>
      <c r="B15" s="13">
        <v>1319</v>
      </c>
      <c r="C15" s="13">
        <v>205</v>
      </c>
      <c r="D15" s="13">
        <v>1545</v>
      </c>
      <c r="E15" s="13">
        <v>295</v>
      </c>
      <c r="F15" s="13">
        <v>4107</v>
      </c>
      <c r="G15" s="13">
        <v>770</v>
      </c>
      <c r="H15" s="13">
        <v>5168</v>
      </c>
      <c r="I15" s="13">
        <v>1069</v>
      </c>
      <c r="J15" s="13">
        <v>2417</v>
      </c>
      <c r="K15" s="13">
        <v>472</v>
      </c>
      <c r="L15" s="13">
        <v>2406</v>
      </c>
      <c r="M15" s="13">
        <v>471</v>
      </c>
      <c r="N15" s="14">
        <f t="shared" ref="N15" si="19">SUM(J15,K15)/SUM(J15:M15)</f>
        <v>0.50104058272632679</v>
      </c>
      <c r="O15" s="14">
        <f t="shared" ref="O15" si="20">SUM(L15,M15)/SUM(J15:M15)</f>
        <v>0.49895941727367327</v>
      </c>
      <c r="P15" s="15"/>
    </row>
    <row r="16" spans="1:16" ht="15" customHeight="1" thickBot="1" x14ac:dyDescent="0.3">
      <c r="A16" s="9" t="s">
        <v>3</v>
      </c>
      <c r="B16" s="13">
        <v>1254</v>
      </c>
      <c r="C16" s="13">
        <v>210</v>
      </c>
      <c r="D16" s="13">
        <v>1435</v>
      </c>
      <c r="E16" s="13">
        <v>328</v>
      </c>
      <c r="F16" s="13">
        <v>3529</v>
      </c>
      <c r="G16" s="13">
        <v>757</v>
      </c>
      <c r="H16" s="13">
        <v>4916</v>
      </c>
      <c r="I16" s="13">
        <v>1011</v>
      </c>
      <c r="J16" s="13">
        <v>2162</v>
      </c>
      <c r="K16" s="13">
        <v>439</v>
      </c>
      <c r="L16" s="13">
        <v>2142</v>
      </c>
      <c r="M16" s="13">
        <v>427</v>
      </c>
      <c r="N16" s="14">
        <f t="shared" ref="N16" si="21">SUM(J16,K16)/SUM(J16:M16)</f>
        <v>0.50309477756286269</v>
      </c>
      <c r="O16" s="14">
        <f t="shared" ref="O16" si="22">SUM(L16,M16)/SUM(J16:M16)</f>
        <v>0.49690522243713731</v>
      </c>
      <c r="P16" s="15"/>
    </row>
    <row r="17" spans="1:16" ht="15" customHeight="1" thickBot="1" x14ac:dyDescent="0.3">
      <c r="A17" s="12" t="s">
        <v>4</v>
      </c>
      <c r="B17" s="13">
        <v>1391</v>
      </c>
      <c r="C17" s="13">
        <v>254</v>
      </c>
      <c r="D17" s="13">
        <v>1605</v>
      </c>
      <c r="E17" s="13">
        <v>310</v>
      </c>
      <c r="F17" s="13">
        <v>4368</v>
      </c>
      <c r="G17" s="13">
        <v>871</v>
      </c>
      <c r="H17" s="13">
        <v>5736</v>
      </c>
      <c r="I17" s="13">
        <v>1115</v>
      </c>
      <c r="J17" s="13">
        <v>2570</v>
      </c>
      <c r="K17" s="13">
        <v>559</v>
      </c>
      <c r="L17" s="13">
        <v>2543</v>
      </c>
      <c r="M17" s="13">
        <v>540</v>
      </c>
      <c r="N17" s="14">
        <f t="shared" ref="N17" si="23">SUM(J17,K17)/SUM(J17:M17)</f>
        <v>0.50370251126851251</v>
      </c>
      <c r="O17" s="14">
        <f t="shared" ref="O17" si="24">SUM(L17,M17)/SUM(J17:M17)</f>
        <v>0.49629748873148744</v>
      </c>
      <c r="P17" s="15"/>
    </row>
    <row r="18" spans="1:16" ht="15" customHeight="1" thickBot="1" x14ac:dyDescent="0.3">
      <c r="A18" s="12" t="s">
        <v>5</v>
      </c>
      <c r="B18" s="13">
        <v>1235</v>
      </c>
      <c r="C18" s="13">
        <v>193</v>
      </c>
      <c r="D18" s="13">
        <v>1522</v>
      </c>
      <c r="E18" s="13">
        <v>277</v>
      </c>
      <c r="F18" s="13">
        <v>4380</v>
      </c>
      <c r="G18" s="13">
        <v>858</v>
      </c>
      <c r="H18" s="13">
        <v>5183</v>
      </c>
      <c r="I18" s="13">
        <v>1145</v>
      </c>
      <c r="J18" s="13">
        <v>2275</v>
      </c>
      <c r="K18" s="13">
        <v>504</v>
      </c>
      <c r="L18" s="13">
        <v>2264</v>
      </c>
      <c r="M18" s="13">
        <v>479</v>
      </c>
      <c r="N18" s="14">
        <f t="shared" ref="N18" si="25">SUM(J18,K18)/SUM(J18:M18)</f>
        <v>0.50325968851865266</v>
      </c>
      <c r="O18" s="14">
        <f t="shared" ref="O18" si="26">SUM(L18,M18)/SUM(J18:M18)</f>
        <v>0.49674031148134734</v>
      </c>
      <c r="P18" s="15"/>
    </row>
    <row r="19" spans="1:16" ht="15" customHeight="1" thickBot="1" x14ac:dyDescent="0.3">
      <c r="A19" s="12" t="s">
        <v>6</v>
      </c>
      <c r="B19" s="13">
        <v>1153</v>
      </c>
      <c r="C19" s="13">
        <v>190</v>
      </c>
      <c r="D19" s="13">
        <v>1472</v>
      </c>
      <c r="E19" s="13">
        <v>316</v>
      </c>
      <c r="F19" s="13">
        <v>4610</v>
      </c>
      <c r="G19" s="13">
        <v>997</v>
      </c>
      <c r="H19" s="13">
        <v>5544</v>
      </c>
      <c r="I19" s="13">
        <v>1364</v>
      </c>
      <c r="J19" s="13">
        <v>2642</v>
      </c>
      <c r="K19" s="13">
        <v>698</v>
      </c>
      <c r="L19" s="13">
        <v>2733</v>
      </c>
      <c r="M19" s="13">
        <v>676</v>
      </c>
      <c r="N19" s="14">
        <f t="shared" ref="N19" si="27">SUM(J19,K19)/SUM(J19:M19)</f>
        <v>0.49488813157504813</v>
      </c>
      <c r="O19" s="14">
        <f t="shared" ref="O19" si="28">SUM(L19,M19)/SUM(J19:M19)</f>
        <v>0.50511186842495182</v>
      </c>
      <c r="P19" s="15"/>
    </row>
    <row r="20" spans="1:16" ht="15" customHeight="1" thickBot="1" x14ac:dyDescent="0.3">
      <c r="A20" s="12" t="s">
        <v>7</v>
      </c>
      <c r="B20" s="13">
        <v>1392</v>
      </c>
      <c r="C20" s="13">
        <v>212</v>
      </c>
      <c r="D20" s="13">
        <v>1586</v>
      </c>
      <c r="E20" s="13">
        <v>343</v>
      </c>
      <c r="F20" s="13">
        <v>6526</v>
      </c>
      <c r="G20" s="13">
        <v>1315</v>
      </c>
      <c r="H20" s="13">
        <v>7703</v>
      </c>
      <c r="I20" s="13">
        <v>1930</v>
      </c>
      <c r="J20" s="13">
        <v>3771</v>
      </c>
      <c r="K20" s="13">
        <v>776</v>
      </c>
      <c r="L20" s="13">
        <v>3899</v>
      </c>
      <c r="M20" s="13">
        <v>797</v>
      </c>
      <c r="N20" s="14">
        <f t="shared" ref="N20" si="29">SUM(J20,K20)/SUM(J20:M20)</f>
        <v>0.49193984637022614</v>
      </c>
      <c r="O20" s="14">
        <f t="shared" ref="O20" si="30">SUM(L20,M20)/SUM(J20:M20)</f>
        <v>0.50806015362977386</v>
      </c>
      <c r="P20" s="15"/>
    </row>
    <row r="21" spans="1:16" ht="15" customHeight="1" thickBot="1" x14ac:dyDescent="0.3">
      <c r="A21" s="12" t="s">
        <v>8</v>
      </c>
      <c r="B21" s="13">
        <v>1289</v>
      </c>
      <c r="C21" s="13">
        <v>206</v>
      </c>
      <c r="D21" s="13">
        <v>1481</v>
      </c>
      <c r="E21" s="13">
        <v>302</v>
      </c>
      <c r="F21" s="13">
        <v>8161</v>
      </c>
      <c r="G21" s="13">
        <v>1604</v>
      </c>
      <c r="H21" s="13">
        <v>10285</v>
      </c>
      <c r="I21" s="13">
        <v>2345</v>
      </c>
      <c r="J21" s="13">
        <v>2922</v>
      </c>
      <c r="K21" s="13">
        <v>608</v>
      </c>
      <c r="L21" s="13">
        <v>2816</v>
      </c>
      <c r="M21" s="13">
        <v>630</v>
      </c>
      <c r="N21" s="14">
        <f t="shared" ref="N21" si="31">SUM(J21,K21)/SUM(J21:M21)</f>
        <v>0.50602064220183485</v>
      </c>
      <c r="O21" s="14">
        <f t="shared" ref="O21" si="32">SUM(L21,M21)/SUM(J21:M21)</f>
        <v>0.49397935779816515</v>
      </c>
      <c r="P21" s="15"/>
    </row>
    <row r="22" spans="1:16" ht="15" customHeight="1" thickBot="1" x14ac:dyDescent="0.3">
      <c r="A22" s="12" t="s">
        <v>9</v>
      </c>
      <c r="B22" s="13">
        <v>1231</v>
      </c>
      <c r="C22" s="13">
        <v>190</v>
      </c>
      <c r="D22" s="13">
        <v>1466</v>
      </c>
      <c r="E22" s="13">
        <v>328</v>
      </c>
      <c r="F22" s="13">
        <v>4985</v>
      </c>
      <c r="G22" s="13">
        <v>1019</v>
      </c>
      <c r="H22" s="13">
        <v>6091</v>
      </c>
      <c r="I22" s="13">
        <v>1623</v>
      </c>
      <c r="J22" s="13">
        <v>2564</v>
      </c>
      <c r="K22" s="13">
        <v>586</v>
      </c>
      <c r="L22" s="13">
        <v>2522</v>
      </c>
      <c r="M22" s="13">
        <v>548</v>
      </c>
      <c r="N22" s="14">
        <f t="shared" ref="N22" si="33">SUM(J22,K22)/SUM(J22:M22)</f>
        <v>0.50643086816720262</v>
      </c>
      <c r="O22" s="14">
        <f t="shared" ref="O22" si="34">SUM(L22,M22)/SUM(J22:M22)</f>
        <v>0.49356913183279744</v>
      </c>
      <c r="P22" s="15"/>
    </row>
    <row r="23" spans="1:16" ht="15" customHeight="1" thickBot="1" x14ac:dyDescent="0.3">
      <c r="A23" s="12" t="s">
        <v>10</v>
      </c>
      <c r="B23" s="13">
        <v>1244</v>
      </c>
      <c r="C23" s="13">
        <v>192</v>
      </c>
      <c r="D23" s="13">
        <v>1403</v>
      </c>
      <c r="E23" s="13">
        <v>241</v>
      </c>
      <c r="F23" s="13">
        <v>3838</v>
      </c>
      <c r="G23" s="13">
        <v>553</v>
      </c>
      <c r="H23" s="13">
        <v>4211</v>
      </c>
      <c r="I23" s="13">
        <v>950</v>
      </c>
      <c r="J23" s="13">
        <v>2261</v>
      </c>
      <c r="K23" s="13">
        <v>476</v>
      </c>
      <c r="L23" s="13">
        <v>2260</v>
      </c>
      <c r="M23" s="13">
        <v>464</v>
      </c>
      <c r="N23" s="14">
        <f t="shared" ref="N23" si="35">SUM(J23,K23)/SUM(J23:M23)</f>
        <v>0.50119025819446983</v>
      </c>
      <c r="O23" s="14">
        <f t="shared" ref="O23" si="36">SUM(L23,M23)/SUM(J23:M23)</f>
        <v>0.49880974180553012</v>
      </c>
      <c r="P23" s="15"/>
    </row>
    <row r="24" spans="1:16" ht="15" customHeight="1" thickBot="1" x14ac:dyDescent="0.3">
      <c r="A24" s="12" t="s">
        <v>11</v>
      </c>
      <c r="B24" s="13">
        <v>1331</v>
      </c>
      <c r="C24" s="13">
        <v>195</v>
      </c>
      <c r="D24" s="13">
        <v>1596</v>
      </c>
      <c r="E24" s="13">
        <v>340</v>
      </c>
      <c r="F24" s="13">
        <v>2614</v>
      </c>
      <c r="G24" s="13">
        <v>543</v>
      </c>
      <c r="H24" s="13">
        <v>3468</v>
      </c>
      <c r="I24" s="13">
        <v>797</v>
      </c>
      <c r="J24" s="13">
        <v>2170</v>
      </c>
      <c r="K24" s="13">
        <v>435</v>
      </c>
      <c r="L24" s="13">
        <v>2089</v>
      </c>
      <c r="M24" s="13">
        <v>462</v>
      </c>
      <c r="N24" s="14">
        <f t="shared" ref="N24:N41" si="37">SUM(J24,K24)/SUM(J24:M24)</f>
        <v>0.50523661753297133</v>
      </c>
      <c r="O24" s="14">
        <f t="shared" ref="O24:O41" si="38">SUM(L24,M24)/SUM(J24:M24)</f>
        <v>0.49476338246702872</v>
      </c>
      <c r="P24" s="15"/>
    </row>
    <row r="25" spans="1:16" ht="15" customHeight="1" thickBot="1" x14ac:dyDescent="0.3">
      <c r="A25" s="12" t="s">
        <v>12</v>
      </c>
      <c r="B25" s="13">
        <v>932</v>
      </c>
      <c r="C25" s="13">
        <v>116</v>
      </c>
      <c r="D25" s="13">
        <v>961</v>
      </c>
      <c r="E25" s="13">
        <v>216</v>
      </c>
      <c r="F25" s="13">
        <v>2056</v>
      </c>
      <c r="G25" s="13">
        <v>340</v>
      </c>
      <c r="H25" s="13">
        <v>2518</v>
      </c>
      <c r="I25" s="13">
        <v>582</v>
      </c>
      <c r="J25" s="13">
        <v>1463</v>
      </c>
      <c r="K25" s="13">
        <v>332</v>
      </c>
      <c r="L25" s="13">
        <v>1485</v>
      </c>
      <c r="M25" s="13">
        <v>320</v>
      </c>
      <c r="N25" s="14">
        <f t="shared" si="37"/>
        <v>0.49861111111111112</v>
      </c>
      <c r="O25" s="14">
        <f t="shared" si="38"/>
        <v>0.50138888888888888</v>
      </c>
      <c r="P25" s="15"/>
    </row>
    <row r="26" spans="1:16" ht="15" customHeight="1" thickBot="1" x14ac:dyDescent="0.3">
      <c r="A26" s="12" t="s">
        <v>13</v>
      </c>
      <c r="B26" s="13">
        <v>1320</v>
      </c>
      <c r="C26" s="13">
        <v>187</v>
      </c>
      <c r="D26" s="13">
        <v>1679</v>
      </c>
      <c r="E26" s="13">
        <v>362</v>
      </c>
      <c r="F26" s="13">
        <v>1908</v>
      </c>
      <c r="G26" s="13">
        <v>349</v>
      </c>
      <c r="H26" s="13">
        <v>2454</v>
      </c>
      <c r="I26" s="13">
        <v>463</v>
      </c>
      <c r="J26" s="13">
        <v>2716</v>
      </c>
      <c r="K26" s="13">
        <v>582</v>
      </c>
      <c r="L26" s="13">
        <v>1362</v>
      </c>
      <c r="M26" s="13">
        <v>284</v>
      </c>
      <c r="N26" s="14">
        <f t="shared" si="37"/>
        <v>0.66707119741100329</v>
      </c>
      <c r="O26" s="14">
        <f t="shared" si="38"/>
        <v>0.33292880258899676</v>
      </c>
      <c r="P26" s="15"/>
    </row>
    <row r="27" spans="1:16" ht="15" customHeight="1" thickBot="1" x14ac:dyDescent="0.3">
      <c r="A27" s="12" t="s">
        <v>14</v>
      </c>
      <c r="B27" s="13">
        <v>1134</v>
      </c>
      <c r="C27" s="13">
        <v>200</v>
      </c>
      <c r="D27" s="13">
        <v>1272</v>
      </c>
      <c r="E27" s="13">
        <v>273</v>
      </c>
      <c r="F27" s="13">
        <v>1448</v>
      </c>
      <c r="G27" s="13">
        <v>258</v>
      </c>
      <c r="H27" s="13">
        <v>1925</v>
      </c>
      <c r="I27" s="13">
        <v>420</v>
      </c>
      <c r="J27" s="13">
        <v>2379</v>
      </c>
      <c r="K27" s="13">
        <v>452</v>
      </c>
      <c r="L27" s="13">
        <v>1183</v>
      </c>
      <c r="M27" s="13">
        <v>219</v>
      </c>
      <c r="N27" s="14">
        <f t="shared" si="37"/>
        <v>0.66879281833215209</v>
      </c>
      <c r="O27" s="14">
        <f t="shared" si="38"/>
        <v>0.33120718166784785</v>
      </c>
      <c r="P27" s="15"/>
    </row>
    <row r="28" spans="1:16" ht="15" customHeight="1" thickBot="1" x14ac:dyDescent="0.3">
      <c r="A28" s="12" t="s">
        <v>15</v>
      </c>
      <c r="B28" s="13">
        <v>1273</v>
      </c>
      <c r="C28" s="13">
        <v>212</v>
      </c>
      <c r="D28" s="13">
        <v>1535</v>
      </c>
      <c r="E28" s="13">
        <v>337</v>
      </c>
      <c r="F28" s="13">
        <v>1426</v>
      </c>
      <c r="G28" s="13">
        <v>326</v>
      </c>
      <c r="H28" s="13">
        <v>2073</v>
      </c>
      <c r="I28" s="13">
        <v>496</v>
      </c>
      <c r="J28" s="13">
        <v>2240</v>
      </c>
      <c r="K28" s="13">
        <v>614</v>
      </c>
      <c r="L28" s="13">
        <v>2193</v>
      </c>
      <c r="M28" s="13">
        <v>310</v>
      </c>
      <c r="N28" s="14">
        <f t="shared" si="37"/>
        <v>0.5327608736232966</v>
      </c>
      <c r="O28" s="14">
        <f t="shared" si="38"/>
        <v>0.4672391263767034</v>
      </c>
      <c r="P28" s="15"/>
    </row>
    <row r="29" spans="1:16" ht="15" customHeight="1" thickBot="1" x14ac:dyDescent="0.3">
      <c r="A29" s="12" t="s">
        <v>16</v>
      </c>
      <c r="B29" s="13">
        <v>1348</v>
      </c>
      <c r="C29" s="13">
        <v>189</v>
      </c>
      <c r="D29" s="13">
        <v>1544</v>
      </c>
      <c r="E29" s="13">
        <v>357</v>
      </c>
      <c r="F29" s="13">
        <v>2063</v>
      </c>
      <c r="G29" s="13">
        <v>374</v>
      </c>
      <c r="H29" s="13">
        <v>3044</v>
      </c>
      <c r="I29" s="13">
        <v>574</v>
      </c>
      <c r="J29" s="13">
        <v>4389</v>
      </c>
      <c r="K29" s="13">
        <v>1206</v>
      </c>
      <c r="L29" s="13">
        <v>4288</v>
      </c>
      <c r="M29" s="13">
        <v>611</v>
      </c>
      <c r="N29" s="14">
        <f t="shared" si="37"/>
        <v>0.53316180674671243</v>
      </c>
      <c r="O29" s="14">
        <f t="shared" si="38"/>
        <v>0.46683819325328757</v>
      </c>
      <c r="P29" s="15"/>
    </row>
    <row r="30" spans="1:16" ht="15" customHeight="1" thickBot="1" x14ac:dyDescent="0.3">
      <c r="A30" s="12" t="s">
        <v>17</v>
      </c>
      <c r="B30" s="13">
        <v>1423</v>
      </c>
      <c r="C30" s="13">
        <v>228</v>
      </c>
      <c r="D30" s="13">
        <v>1565</v>
      </c>
      <c r="E30" s="13">
        <v>322</v>
      </c>
      <c r="F30" s="13">
        <v>1868</v>
      </c>
      <c r="G30" s="13">
        <v>335</v>
      </c>
      <c r="H30" s="13">
        <v>2983</v>
      </c>
      <c r="I30" s="13">
        <v>604</v>
      </c>
      <c r="J30" s="13">
        <v>4538</v>
      </c>
      <c r="K30" s="13">
        <v>1216</v>
      </c>
      <c r="L30" s="13">
        <v>4487</v>
      </c>
      <c r="M30" s="13">
        <v>598</v>
      </c>
      <c r="N30" s="14">
        <f t="shared" si="37"/>
        <v>0.53086078051480767</v>
      </c>
      <c r="O30" s="14">
        <f t="shared" si="38"/>
        <v>0.46913921948519238</v>
      </c>
      <c r="P30" s="15"/>
    </row>
    <row r="31" spans="1:16" ht="15" customHeight="1" thickBot="1" x14ac:dyDescent="0.3">
      <c r="A31" s="12" t="s">
        <v>18</v>
      </c>
      <c r="B31" s="13">
        <v>1808</v>
      </c>
      <c r="C31" s="13">
        <v>223</v>
      </c>
      <c r="D31" s="13">
        <v>1896</v>
      </c>
      <c r="E31" s="13">
        <v>469</v>
      </c>
      <c r="F31" s="13">
        <v>1751</v>
      </c>
      <c r="G31" s="13">
        <v>339</v>
      </c>
      <c r="H31" s="13">
        <v>2589</v>
      </c>
      <c r="I31" s="13">
        <v>495</v>
      </c>
      <c r="J31" s="13">
        <v>3744</v>
      </c>
      <c r="K31" s="13">
        <v>1157</v>
      </c>
      <c r="L31" s="13">
        <v>3832</v>
      </c>
      <c r="M31" s="13">
        <v>546</v>
      </c>
      <c r="N31" s="14">
        <f t="shared" si="37"/>
        <v>0.52818191615475807</v>
      </c>
      <c r="O31" s="14">
        <f t="shared" si="38"/>
        <v>0.47181808384524193</v>
      </c>
      <c r="P31" s="15"/>
    </row>
    <row r="32" spans="1:16" ht="15" customHeight="1" thickBot="1" x14ac:dyDescent="0.3">
      <c r="A32" s="12" t="s">
        <v>19</v>
      </c>
      <c r="B32" s="13">
        <v>1879</v>
      </c>
      <c r="C32" s="13">
        <v>350</v>
      </c>
      <c r="D32" s="13">
        <v>2148</v>
      </c>
      <c r="E32" s="13">
        <v>543</v>
      </c>
      <c r="F32" s="13">
        <v>2279</v>
      </c>
      <c r="G32" s="13">
        <v>412</v>
      </c>
      <c r="H32" s="13">
        <v>3046</v>
      </c>
      <c r="I32" s="13">
        <v>753</v>
      </c>
      <c r="J32" s="13">
        <v>5118</v>
      </c>
      <c r="K32" s="13">
        <v>1686</v>
      </c>
      <c r="L32" s="13">
        <v>5120</v>
      </c>
      <c r="M32" s="13">
        <v>836</v>
      </c>
      <c r="N32" s="14">
        <f t="shared" si="37"/>
        <v>0.53322884012539185</v>
      </c>
      <c r="O32" s="14">
        <f t="shared" si="38"/>
        <v>0.46677115987460815</v>
      </c>
      <c r="P32" s="15"/>
    </row>
    <row r="33" spans="1:16" ht="15" customHeight="1" thickBot="1" x14ac:dyDescent="0.3">
      <c r="A33" s="12" t="s">
        <v>20</v>
      </c>
      <c r="B33" s="13">
        <v>1666</v>
      </c>
      <c r="C33" s="13">
        <v>345</v>
      </c>
      <c r="D33" s="13">
        <v>1834</v>
      </c>
      <c r="E33" s="13">
        <v>581</v>
      </c>
      <c r="F33" s="13">
        <v>1623</v>
      </c>
      <c r="G33" s="13">
        <v>319</v>
      </c>
      <c r="H33" s="13">
        <v>2176</v>
      </c>
      <c r="I33" s="13">
        <v>616</v>
      </c>
      <c r="J33" s="13">
        <v>3521</v>
      </c>
      <c r="K33" s="13">
        <v>1305</v>
      </c>
      <c r="L33" s="13">
        <v>3514</v>
      </c>
      <c r="M33" s="13">
        <v>678</v>
      </c>
      <c r="N33" s="14">
        <f t="shared" si="37"/>
        <v>0.53515191838545129</v>
      </c>
      <c r="O33" s="14">
        <f t="shared" si="38"/>
        <v>0.46484808161454866</v>
      </c>
      <c r="P33" s="15"/>
    </row>
    <row r="34" spans="1:16" ht="15" customHeight="1" thickBot="1" x14ac:dyDescent="0.3">
      <c r="A34" s="12" t="s">
        <v>21</v>
      </c>
      <c r="B34" s="13">
        <v>1587</v>
      </c>
      <c r="C34" s="13">
        <v>373</v>
      </c>
      <c r="D34" s="13">
        <v>1713</v>
      </c>
      <c r="E34" s="13">
        <v>695</v>
      </c>
      <c r="F34" s="13">
        <v>1347</v>
      </c>
      <c r="G34" s="13">
        <v>262</v>
      </c>
      <c r="H34" s="13">
        <v>1942</v>
      </c>
      <c r="I34" s="13">
        <v>589</v>
      </c>
      <c r="J34" s="13">
        <v>2626</v>
      </c>
      <c r="K34" s="13">
        <v>1213</v>
      </c>
      <c r="L34" s="13">
        <v>2596</v>
      </c>
      <c r="M34" s="13">
        <v>1213</v>
      </c>
      <c r="N34" s="14">
        <f t="shared" si="37"/>
        <v>0.50196129707112969</v>
      </c>
      <c r="O34" s="14">
        <f t="shared" si="38"/>
        <v>0.49803870292887031</v>
      </c>
      <c r="P34" s="15"/>
    </row>
    <row r="35" spans="1:16" ht="15" customHeight="1" thickBot="1" x14ac:dyDescent="0.3">
      <c r="A35" s="12" t="s">
        <v>22</v>
      </c>
      <c r="B35" s="13">
        <v>1368</v>
      </c>
      <c r="C35" s="13">
        <v>314</v>
      </c>
      <c r="D35" s="13">
        <v>1610</v>
      </c>
      <c r="E35" s="13">
        <v>603</v>
      </c>
      <c r="F35" s="13">
        <v>1372</v>
      </c>
      <c r="G35" s="13">
        <v>243</v>
      </c>
      <c r="H35" s="13">
        <v>1915</v>
      </c>
      <c r="I35" s="13">
        <v>551</v>
      </c>
      <c r="J35" s="13">
        <v>3203</v>
      </c>
      <c r="K35" s="13">
        <v>1316</v>
      </c>
      <c r="L35" s="13">
        <v>3101</v>
      </c>
      <c r="M35" s="13">
        <v>628</v>
      </c>
      <c r="N35" s="14">
        <f t="shared" si="37"/>
        <v>0.54789039767216297</v>
      </c>
      <c r="O35" s="14">
        <f t="shared" si="38"/>
        <v>0.45210960232783703</v>
      </c>
      <c r="P35" s="15"/>
    </row>
    <row r="36" spans="1:16" ht="15" customHeight="1" thickBot="1" x14ac:dyDescent="0.3">
      <c r="A36" s="12" t="s">
        <v>23</v>
      </c>
      <c r="B36" s="13">
        <v>1649</v>
      </c>
      <c r="C36" s="13">
        <v>272</v>
      </c>
      <c r="D36" s="13">
        <v>1843</v>
      </c>
      <c r="E36" s="13">
        <v>511</v>
      </c>
      <c r="F36" s="13">
        <v>1146</v>
      </c>
      <c r="G36" s="13">
        <v>146</v>
      </c>
      <c r="H36" s="13">
        <v>1481</v>
      </c>
      <c r="I36" s="13">
        <v>299</v>
      </c>
      <c r="J36" s="13">
        <v>2525</v>
      </c>
      <c r="K36" s="13">
        <v>778</v>
      </c>
      <c r="L36" s="13">
        <v>2478</v>
      </c>
      <c r="M36" s="13">
        <v>425</v>
      </c>
      <c r="N36" s="14">
        <f t="shared" si="37"/>
        <v>0.5322268772155978</v>
      </c>
      <c r="O36" s="14">
        <f t="shared" si="38"/>
        <v>0.4677731227844022</v>
      </c>
      <c r="P36" s="15"/>
    </row>
    <row r="37" spans="1:16" ht="15" customHeight="1" thickBot="1" x14ac:dyDescent="0.3">
      <c r="A37" s="9" t="s">
        <v>24</v>
      </c>
      <c r="B37" s="13">
        <v>693</v>
      </c>
      <c r="C37" s="13">
        <v>82</v>
      </c>
      <c r="D37" s="13">
        <v>679</v>
      </c>
      <c r="E37" s="13">
        <v>127</v>
      </c>
      <c r="F37" s="13">
        <v>1165</v>
      </c>
      <c r="G37" s="13">
        <v>148</v>
      </c>
      <c r="H37" s="13">
        <v>1342</v>
      </c>
      <c r="I37" s="13">
        <v>221</v>
      </c>
      <c r="J37" s="13">
        <v>1298</v>
      </c>
      <c r="K37" s="13">
        <v>220</v>
      </c>
      <c r="L37" s="13">
        <v>1245</v>
      </c>
      <c r="M37" s="13">
        <v>136</v>
      </c>
      <c r="N37" s="14">
        <f t="shared" si="37"/>
        <v>0.52362883753018286</v>
      </c>
      <c r="O37" s="14">
        <f t="shared" si="38"/>
        <v>0.4763711624698172</v>
      </c>
      <c r="P37" s="15"/>
    </row>
    <row r="38" spans="1:16" ht="15" customHeight="1" thickBot="1" x14ac:dyDescent="0.3">
      <c r="A38" s="9" t="s">
        <v>25</v>
      </c>
      <c r="B38" s="13">
        <v>830</v>
      </c>
      <c r="C38" s="13">
        <v>96</v>
      </c>
      <c r="D38" s="13">
        <v>782</v>
      </c>
      <c r="E38" s="13">
        <v>178</v>
      </c>
      <c r="F38" s="13">
        <v>2051</v>
      </c>
      <c r="G38" s="13">
        <v>202</v>
      </c>
      <c r="H38" s="13">
        <v>2451</v>
      </c>
      <c r="I38" s="13">
        <v>363</v>
      </c>
      <c r="J38" s="13">
        <v>4980</v>
      </c>
      <c r="K38" s="13">
        <v>741</v>
      </c>
      <c r="L38" s="13">
        <v>2621</v>
      </c>
      <c r="M38" s="13">
        <v>345</v>
      </c>
      <c r="N38" s="14">
        <f t="shared" si="37"/>
        <v>0.65857027742603891</v>
      </c>
      <c r="O38" s="14">
        <f t="shared" si="38"/>
        <v>0.34142972257396109</v>
      </c>
      <c r="P38" s="15"/>
    </row>
    <row r="39" spans="1:16" ht="15" customHeight="1" thickBot="1" x14ac:dyDescent="0.3">
      <c r="A39" s="9" t="s">
        <v>26</v>
      </c>
      <c r="B39" s="13">
        <v>68</v>
      </c>
      <c r="C39" s="13">
        <v>9</v>
      </c>
      <c r="D39" s="13">
        <v>90</v>
      </c>
      <c r="E39" s="13">
        <v>25</v>
      </c>
      <c r="F39" s="13">
        <v>815</v>
      </c>
      <c r="G39" s="13">
        <v>129</v>
      </c>
      <c r="H39" s="13">
        <v>943</v>
      </c>
      <c r="I39" s="13">
        <v>205</v>
      </c>
      <c r="J39" s="13">
        <v>1163</v>
      </c>
      <c r="K39" s="13">
        <v>200</v>
      </c>
      <c r="L39" s="13">
        <v>565</v>
      </c>
      <c r="M39" s="13">
        <v>103</v>
      </c>
      <c r="N39" s="14">
        <f t="shared" si="37"/>
        <v>0.67109798129000497</v>
      </c>
      <c r="O39" s="14">
        <f t="shared" si="38"/>
        <v>0.32890201870999508</v>
      </c>
      <c r="P39" s="15"/>
    </row>
    <row r="40" spans="1:16" ht="15" customHeight="1" thickBot="1" x14ac:dyDescent="0.3">
      <c r="A40" s="9" t="s">
        <v>27</v>
      </c>
      <c r="B40" s="13">
        <v>91</v>
      </c>
      <c r="C40" s="13">
        <v>17</v>
      </c>
      <c r="D40" s="13">
        <v>152</v>
      </c>
      <c r="E40" s="13">
        <v>27</v>
      </c>
      <c r="F40" s="13">
        <v>902</v>
      </c>
      <c r="G40" s="13">
        <v>102</v>
      </c>
      <c r="H40" s="13">
        <v>1067</v>
      </c>
      <c r="I40" s="13">
        <v>210</v>
      </c>
      <c r="J40" s="13">
        <v>1202</v>
      </c>
      <c r="K40" s="13">
        <v>240</v>
      </c>
      <c r="L40" s="13">
        <v>600</v>
      </c>
      <c r="M40" s="13">
        <v>111</v>
      </c>
      <c r="N40" s="14">
        <f t="shared" si="37"/>
        <v>0.66976312122619597</v>
      </c>
      <c r="O40" s="14">
        <f t="shared" si="38"/>
        <v>0.33023687877380398</v>
      </c>
      <c r="P40" s="15"/>
    </row>
    <row r="41" spans="1:16" ht="15" customHeight="1" thickBot="1" x14ac:dyDescent="0.3">
      <c r="A41" s="9" t="s">
        <v>28</v>
      </c>
      <c r="B41" s="13">
        <v>49</v>
      </c>
      <c r="C41" s="13">
        <v>15</v>
      </c>
      <c r="D41" s="13">
        <v>98</v>
      </c>
      <c r="E41" s="13">
        <v>21</v>
      </c>
      <c r="F41" s="13">
        <v>718</v>
      </c>
      <c r="G41" s="13">
        <v>114</v>
      </c>
      <c r="H41" s="13">
        <v>877</v>
      </c>
      <c r="I41" s="13">
        <v>153</v>
      </c>
      <c r="J41" s="13">
        <v>906</v>
      </c>
      <c r="K41" s="13">
        <v>198</v>
      </c>
      <c r="L41" s="13">
        <v>436</v>
      </c>
      <c r="M41" s="13">
        <v>93</v>
      </c>
      <c r="N41" s="14">
        <f t="shared" si="37"/>
        <v>0.676056338028169</v>
      </c>
      <c r="O41" s="14">
        <f t="shared" si="38"/>
        <v>0.323943661971831</v>
      </c>
    </row>
    <row r="42" spans="1:16" ht="15" customHeight="1" thickBot="1" x14ac:dyDescent="0.3">
      <c r="A42" s="9" t="s">
        <v>29</v>
      </c>
      <c r="B42" s="13">
        <v>98</v>
      </c>
      <c r="C42" s="13">
        <v>8</v>
      </c>
      <c r="D42" s="13">
        <v>147</v>
      </c>
      <c r="E42" s="13">
        <v>26</v>
      </c>
      <c r="F42" s="13">
        <v>938</v>
      </c>
      <c r="G42" s="13">
        <v>104</v>
      </c>
      <c r="H42" s="13">
        <v>1026</v>
      </c>
      <c r="I42" s="13">
        <v>188</v>
      </c>
      <c r="J42" s="13">
        <v>1143</v>
      </c>
      <c r="K42" s="13">
        <v>228</v>
      </c>
      <c r="L42" s="13">
        <v>557</v>
      </c>
      <c r="M42" s="13">
        <v>113</v>
      </c>
      <c r="N42" s="14">
        <f>SUM(J42,K42)/SUM(J42:M42)</f>
        <v>0.67172954434100929</v>
      </c>
      <c r="O42" s="14">
        <f>SUM(L42,M42)/SUM(J42:M42)</f>
        <v>0.32827045565899071</v>
      </c>
    </row>
    <row r="43" spans="1:16" ht="15" customHeight="1" x14ac:dyDescent="0.25"/>
    <row r="44" spans="1:16" ht="15" customHeight="1" x14ac:dyDescent="0.25"/>
    <row r="45" spans="1:16" ht="15" customHeight="1" x14ac:dyDescent="0.25"/>
    <row r="46" spans="1:16" ht="15" customHeight="1" x14ac:dyDescent="0.25"/>
    <row r="47" spans="1:16" ht="15" customHeight="1" x14ac:dyDescent="0.25"/>
    <row r="48" spans="1:1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3">
    <mergeCell ref="F1:M1"/>
    <mergeCell ref="N2:O3"/>
    <mergeCell ref="A1:E1"/>
    <mergeCell ref="F2:I2"/>
    <mergeCell ref="F3:G3"/>
    <mergeCell ref="H3:I3"/>
    <mergeCell ref="J2:M2"/>
    <mergeCell ref="J3:K3"/>
    <mergeCell ref="L3:M3"/>
    <mergeCell ref="B2:E2"/>
    <mergeCell ref="B3:C3"/>
    <mergeCell ref="D3:E3"/>
    <mergeCell ref="A2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42"/>
  <sheetViews>
    <sheetView workbookViewId="0">
      <selection activeCell="B48" sqref="B48"/>
    </sheetView>
  </sheetViews>
  <sheetFormatPr defaultRowHeight="15" x14ac:dyDescent="0.25"/>
  <cols>
    <col min="1" max="1" width="20.7109375" bestFit="1" customWidth="1"/>
    <col min="2" max="2" width="15.7109375" customWidth="1"/>
    <col min="3" max="3" width="15.7109375" style="51" customWidth="1"/>
    <col min="4" max="4" width="15.7109375" style="21" customWidth="1"/>
    <col min="5" max="5" width="15.7109375" customWidth="1"/>
    <col min="6" max="6" width="15.7109375" style="51" customWidth="1"/>
    <col min="7" max="7" width="15.7109375" style="21" customWidth="1"/>
    <col min="9" max="9" width="14.85546875" bestFit="1" customWidth="1"/>
  </cols>
  <sheetData>
    <row r="1" spans="1:15" ht="20.100000000000001" customHeight="1" thickTop="1" thickBot="1" x14ac:dyDescent="0.3">
      <c r="A1" s="110" t="s">
        <v>189</v>
      </c>
      <c r="B1" s="162"/>
      <c r="C1" s="162"/>
      <c r="D1" s="162"/>
      <c r="E1" s="162"/>
      <c r="F1" s="162"/>
      <c r="G1" s="163"/>
    </row>
    <row r="2" spans="1:15" ht="15.75" thickTop="1" x14ac:dyDescent="0.25">
      <c r="A2" s="108" t="s">
        <v>47</v>
      </c>
      <c r="B2" s="113" t="s">
        <v>145</v>
      </c>
      <c r="C2" s="114"/>
      <c r="D2" s="115"/>
      <c r="E2" s="113" t="s">
        <v>146</v>
      </c>
      <c r="F2" s="114"/>
      <c r="G2" s="115"/>
    </row>
    <row r="3" spans="1:15" ht="15.75" thickBot="1" x14ac:dyDescent="0.3">
      <c r="A3" s="108"/>
      <c r="B3" s="116"/>
      <c r="C3" s="117"/>
      <c r="D3" s="118"/>
      <c r="E3" s="119"/>
      <c r="F3" s="120"/>
      <c r="G3" s="121"/>
    </row>
    <row r="4" spans="1:15" ht="15.75" thickBot="1" x14ac:dyDescent="0.3">
      <c r="A4" s="109"/>
      <c r="B4" s="20" t="s">
        <v>147</v>
      </c>
      <c r="C4" s="32" t="s">
        <v>148</v>
      </c>
      <c r="D4" s="20" t="s">
        <v>149</v>
      </c>
      <c r="E4" s="20" t="s">
        <v>147</v>
      </c>
      <c r="F4" s="32" t="s">
        <v>148</v>
      </c>
      <c r="G4" s="20" t="s">
        <v>149</v>
      </c>
    </row>
    <row r="5" spans="1:15" s="24" customFormat="1" ht="15.75" thickBot="1" x14ac:dyDescent="0.3">
      <c r="A5" s="12" t="s">
        <v>188</v>
      </c>
      <c r="B5" s="26">
        <v>50821711.590000004</v>
      </c>
      <c r="C5" s="50">
        <v>188512</v>
      </c>
      <c r="D5" s="26">
        <f t="shared" ref="D5" si="0">B5/C5</f>
        <v>269.59403958368699</v>
      </c>
      <c r="E5" s="26">
        <v>71451584.099999994</v>
      </c>
      <c r="F5" s="50">
        <v>262400</v>
      </c>
      <c r="G5" s="26">
        <f t="shared" ref="G5" si="1">E5/F5</f>
        <v>272.30024428353659</v>
      </c>
    </row>
    <row r="6" spans="1:15" s="24" customFormat="1" ht="15.75" thickBot="1" x14ac:dyDescent="0.3">
      <c r="A6" s="58" t="s">
        <v>185</v>
      </c>
      <c r="B6" s="26">
        <v>58476376.100000001</v>
      </c>
      <c r="C6" s="50">
        <v>186121</v>
      </c>
      <c r="D6" s="26">
        <v>314.18472982629578</v>
      </c>
      <c r="E6" s="26">
        <v>80637842.700000003</v>
      </c>
      <c r="F6" s="50">
        <v>258865</v>
      </c>
      <c r="G6" s="26">
        <f t="shared" ref="G6:G10" si="2">E6/F6</f>
        <v>311.5053896818805</v>
      </c>
      <c r="I6" s="54"/>
    </row>
    <row r="7" spans="1:15" s="24" customFormat="1" ht="15.75" thickBot="1" x14ac:dyDescent="0.3">
      <c r="A7" s="58" t="s">
        <v>184</v>
      </c>
      <c r="B7" s="26">
        <v>51585797.57</v>
      </c>
      <c r="C7" s="50">
        <v>188468</v>
      </c>
      <c r="D7" s="26">
        <f t="shared" ref="D7:D42" si="3">B7/C7</f>
        <v>273.71117415158011</v>
      </c>
      <c r="E7" s="26">
        <v>59719020.039999999</v>
      </c>
      <c r="F7" s="50">
        <v>261916</v>
      </c>
      <c r="G7" s="26">
        <f t="shared" si="2"/>
        <v>228.00829288779607</v>
      </c>
      <c r="I7" s="54"/>
    </row>
    <row r="8" spans="1:15" s="24" customFormat="1" ht="15.75" thickBot="1" x14ac:dyDescent="0.3">
      <c r="A8" s="58" t="s">
        <v>181</v>
      </c>
      <c r="B8" s="26">
        <v>52518136.060000002</v>
      </c>
      <c r="C8" s="50">
        <v>187478</v>
      </c>
      <c r="D8" s="26">
        <f t="shared" si="3"/>
        <v>280.12959419238524</v>
      </c>
      <c r="E8" s="26">
        <v>70301366.879999995</v>
      </c>
      <c r="F8" s="50">
        <v>260819</v>
      </c>
      <c r="G8" s="26">
        <f t="shared" si="2"/>
        <v>269.540819035423</v>
      </c>
      <c r="I8" s="54"/>
    </row>
    <row r="9" spans="1:15" s="24" customFormat="1" ht="15.75" thickBot="1" x14ac:dyDescent="0.3">
      <c r="A9" s="58" t="s">
        <v>180</v>
      </c>
      <c r="B9" s="26">
        <v>52554651.270000003</v>
      </c>
      <c r="C9" s="50">
        <v>186743</v>
      </c>
      <c r="D9" s="26">
        <f t="shared" si="3"/>
        <v>281.42769083713983</v>
      </c>
      <c r="E9" s="26">
        <v>74583247.459999993</v>
      </c>
      <c r="F9" s="50">
        <v>259410</v>
      </c>
      <c r="G9" s="26">
        <f t="shared" ref="G9" si="4">E9/F9</f>
        <v>287.51107305038352</v>
      </c>
    </row>
    <row r="10" spans="1:15" s="24" customFormat="1" ht="15.75" thickBot="1" x14ac:dyDescent="0.3">
      <c r="A10" s="58" t="s">
        <v>161</v>
      </c>
      <c r="B10" s="26">
        <v>64318612.670000002</v>
      </c>
      <c r="C10" s="50">
        <v>185319</v>
      </c>
      <c r="D10" s="26">
        <f t="shared" si="3"/>
        <v>347.06971584133305</v>
      </c>
      <c r="E10" s="26">
        <v>85716913.049999997</v>
      </c>
      <c r="F10" s="50">
        <v>257495</v>
      </c>
      <c r="G10" s="26">
        <f t="shared" si="2"/>
        <v>332.88767956659353</v>
      </c>
    </row>
    <row r="11" spans="1:15" ht="16.5" thickTop="1" thickBot="1" x14ac:dyDescent="0.3">
      <c r="A11" s="58" t="s">
        <v>156</v>
      </c>
      <c r="B11" s="26">
        <v>53619103.729999997</v>
      </c>
      <c r="C11" s="50">
        <v>185541</v>
      </c>
      <c r="D11" s="26">
        <f t="shared" si="3"/>
        <v>288.98789879325864</v>
      </c>
      <c r="E11" s="26">
        <v>72597305.640000001</v>
      </c>
      <c r="F11" s="50">
        <v>257097</v>
      </c>
      <c r="G11" s="26">
        <f t="shared" ref="G11:G42" si="5">E11/F11</f>
        <v>282.37321182277509</v>
      </c>
      <c r="I11" s="76" t="s">
        <v>174</v>
      </c>
      <c r="J11" s="77"/>
      <c r="K11" s="77"/>
      <c r="L11" s="77"/>
      <c r="M11" s="77"/>
      <c r="N11" s="77"/>
      <c r="O11" s="78"/>
    </row>
    <row r="12" spans="1:15" ht="15.75" customHeight="1" thickBot="1" x14ac:dyDescent="0.3">
      <c r="A12" s="58" t="s">
        <v>153</v>
      </c>
      <c r="B12" s="26">
        <v>51634409.850000001</v>
      </c>
      <c r="C12" s="50">
        <v>183941</v>
      </c>
      <c r="D12" s="26">
        <f t="shared" si="3"/>
        <v>280.711803513083</v>
      </c>
      <c r="E12" s="26">
        <v>70528088.510000005</v>
      </c>
      <c r="F12" s="50">
        <v>255012</v>
      </c>
      <c r="G12" s="26">
        <f t="shared" si="5"/>
        <v>276.56772430317005</v>
      </c>
      <c r="I12" s="79"/>
      <c r="J12" s="80"/>
      <c r="K12" s="80"/>
      <c r="L12" s="80"/>
      <c r="M12" s="80"/>
      <c r="N12" s="80"/>
      <c r="O12" s="81"/>
    </row>
    <row r="13" spans="1:15" ht="15.75" thickBot="1" x14ac:dyDescent="0.3">
      <c r="A13" s="58" t="s">
        <v>74</v>
      </c>
      <c r="B13" s="26">
        <v>49498116.619999997</v>
      </c>
      <c r="C13" s="50">
        <v>182665</v>
      </c>
      <c r="D13" s="26">
        <f t="shared" si="3"/>
        <v>270.97756340842523</v>
      </c>
      <c r="E13" s="26">
        <v>68379314.920000002</v>
      </c>
      <c r="F13" s="50">
        <v>252470</v>
      </c>
      <c r="G13" s="26">
        <f t="shared" si="5"/>
        <v>270.84134716996078</v>
      </c>
      <c r="I13" s="79"/>
      <c r="J13" s="80"/>
      <c r="K13" s="80"/>
      <c r="L13" s="80"/>
      <c r="M13" s="80"/>
      <c r="N13" s="80"/>
      <c r="O13" s="81"/>
    </row>
    <row r="14" spans="1:15" ht="15.75" thickBot="1" x14ac:dyDescent="0.3">
      <c r="A14" s="58" t="s">
        <v>60</v>
      </c>
      <c r="B14" s="26">
        <v>48533319.700000003</v>
      </c>
      <c r="C14" s="50">
        <v>182669</v>
      </c>
      <c r="D14" s="26">
        <f t="shared" si="3"/>
        <v>265.68996217201607</v>
      </c>
      <c r="E14" s="26">
        <v>67761585.489999995</v>
      </c>
      <c r="F14" s="50">
        <v>251915</v>
      </c>
      <c r="G14" s="26">
        <f t="shared" si="5"/>
        <v>268.98590989024075</v>
      </c>
      <c r="I14" s="82"/>
      <c r="J14" s="83"/>
      <c r="K14" s="83"/>
      <c r="L14" s="83"/>
      <c r="M14" s="83"/>
      <c r="N14" s="83"/>
      <c r="O14" s="84"/>
    </row>
    <row r="15" spans="1:15" ht="15.75" thickBot="1" x14ac:dyDescent="0.3">
      <c r="A15" s="58" t="s">
        <v>2</v>
      </c>
      <c r="B15" s="26">
        <v>50143418.409999996</v>
      </c>
      <c r="C15" s="50">
        <v>181741</v>
      </c>
      <c r="D15" s="26">
        <f t="shared" si="3"/>
        <v>275.90592331944907</v>
      </c>
      <c r="E15" s="26">
        <v>67686774.950000003</v>
      </c>
      <c r="F15" s="50">
        <v>250322</v>
      </c>
      <c r="G15" s="26">
        <f t="shared" si="5"/>
        <v>270.39882611196782</v>
      </c>
    </row>
    <row r="16" spans="1:15" ht="15.75" thickBot="1" x14ac:dyDescent="0.3">
      <c r="A16" s="58" t="s">
        <v>3</v>
      </c>
      <c r="B16" s="26">
        <v>48054340.539999999</v>
      </c>
      <c r="C16" s="50">
        <v>181711</v>
      </c>
      <c r="D16" s="26">
        <f t="shared" si="3"/>
        <v>264.45476905635871</v>
      </c>
      <c r="E16" s="26">
        <v>64612424.740000002</v>
      </c>
      <c r="F16" s="50">
        <v>240015</v>
      </c>
      <c r="G16" s="26">
        <f t="shared" si="5"/>
        <v>269.20161131595944</v>
      </c>
      <c r="I16" s="53" t="s">
        <v>177</v>
      </c>
    </row>
    <row r="17" spans="1:7" ht="15.75" thickBot="1" x14ac:dyDescent="0.3">
      <c r="A17" s="58" t="s">
        <v>4</v>
      </c>
      <c r="B17" s="26">
        <v>48053124.450000003</v>
      </c>
      <c r="C17" s="50">
        <v>179337</v>
      </c>
      <c r="D17" s="26">
        <f t="shared" si="3"/>
        <v>267.94874705164023</v>
      </c>
      <c r="E17" s="26">
        <v>63409072.100000001</v>
      </c>
      <c r="F17" s="50">
        <v>235805</v>
      </c>
      <c r="G17" s="26">
        <f t="shared" si="5"/>
        <v>268.90469710141855</v>
      </c>
    </row>
    <row r="18" spans="1:7" ht="15.75" thickBot="1" x14ac:dyDescent="0.3">
      <c r="A18" s="58" t="s">
        <v>5</v>
      </c>
      <c r="B18" s="26">
        <v>48049670.079999998</v>
      </c>
      <c r="C18" s="50">
        <v>176740</v>
      </c>
      <c r="D18" s="26">
        <f t="shared" si="3"/>
        <v>271.86641439402513</v>
      </c>
      <c r="E18" s="26">
        <v>63401807.280000001</v>
      </c>
      <c r="F18" s="50">
        <v>232008</v>
      </c>
      <c r="G18" s="26">
        <f t="shared" si="5"/>
        <v>273.27422881969585</v>
      </c>
    </row>
    <row r="19" spans="1:7" ht="15.75" customHeight="1" thickBot="1" x14ac:dyDescent="0.3">
      <c r="A19" s="58" t="s">
        <v>6</v>
      </c>
      <c r="B19" s="26">
        <v>57398345.380000003</v>
      </c>
      <c r="C19" s="50">
        <v>174674</v>
      </c>
      <c r="D19" s="26">
        <f t="shared" si="3"/>
        <v>328.60268488727576</v>
      </c>
      <c r="E19" s="26">
        <v>72930934.810000002</v>
      </c>
      <c r="F19" s="50">
        <v>229734</v>
      </c>
      <c r="G19" s="26">
        <f t="shared" si="5"/>
        <v>317.45816818581488</v>
      </c>
    </row>
    <row r="20" spans="1:7" ht="15.75" thickBot="1" x14ac:dyDescent="0.3">
      <c r="A20" s="58" t="s">
        <v>7</v>
      </c>
      <c r="B20" s="26">
        <v>46125710.060000002</v>
      </c>
      <c r="C20" s="50">
        <v>173312</v>
      </c>
      <c r="D20" s="26">
        <f t="shared" si="3"/>
        <v>266.14262174575333</v>
      </c>
      <c r="E20" s="26">
        <v>61492784.710000001</v>
      </c>
      <c r="F20" s="50">
        <v>227503</v>
      </c>
      <c r="G20" s="26">
        <f t="shared" si="5"/>
        <v>270.29439044759852</v>
      </c>
    </row>
    <row r="21" spans="1:7" ht="15.75" thickBot="1" x14ac:dyDescent="0.3">
      <c r="A21" s="58" t="s">
        <v>8</v>
      </c>
      <c r="B21" s="26">
        <v>73370880.950000003</v>
      </c>
      <c r="C21" s="50">
        <v>167917</v>
      </c>
      <c r="D21" s="26">
        <f t="shared" si="3"/>
        <v>436.94730700286453</v>
      </c>
      <c r="E21" s="26">
        <v>93714823.239999995</v>
      </c>
      <c r="F21" s="50">
        <v>220419</v>
      </c>
      <c r="G21" s="26">
        <f t="shared" si="5"/>
        <v>425.16671992886273</v>
      </c>
    </row>
    <row r="22" spans="1:7" ht="15.75" thickBot="1" x14ac:dyDescent="0.3">
      <c r="A22" s="58" t="s">
        <v>9</v>
      </c>
      <c r="B22" s="26">
        <v>45836659.700000003</v>
      </c>
      <c r="C22" s="50">
        <v>165211</v>
      </c>
      <c r="D22" s="26">
        <f t="shared" si="3"/>
        <v>277.44314664277806</v>
      </c>
      <c r="E22" s="26">
        <v>58741590.210000001</v>
      </c>
      <c r="F22" s="50">
        <v>214431</v>
      </c>
      <c r="G22" s="26">
        <f t="shared" si="5"/>
        <v>273.94168851518668</v>
      </c>
    </row>
    <row r="23" spans="1:7" ht="15.75" thickBot="1" x14ac:dyDescent="0.3">
      <c r="A23" s="58" t="s">
        <v>10</v>
      </c>
      <c r="B23" s="26">
        <v>42543087.5</v>
      </c>
      <c r="C23" s="50">
        <v>168589</v>
      </c>
      <c r="D23" s="26">
        <f t="shared" si="3"/>
        <v>252.34794381602595</v>
      </c>
      <c r="E23" s="26">
        <v>55009439.700000003</v>
      </c>
      <c r="F23" s="50">
        <v>217998</v>
      </c>
      <c r="G23" s="26">
        <f t="shared" si="5"/>
        <v>252.33919439627888</v>
      </c>
    </row>
    <row r="24" spans="1:7" ht="15.75" thickBot="1" x14ac:dyDescent="0.3">
      <c r="A24" s="58" t="s">
        <v>11</v>
      </c>
      <c r="B24" s="26">
        <v>46991190.590000004</v>
      </c>
      <c r="C24" s="50">
        <v>172369</v>
      </c>
      <c r="D24" s="26">
        <f t="shared" si="3"/>
        <v>272.61973202838101</v>
      </c>
      <c r="E24" s="26">
        <v>58150542.829999998</v>
      </c>
      <c r="F24" s="50">
        <v>222496</v>
      </c>
      <c r="G24" s="26">
        <f t="shared" si="5"/>
        <v>261.35545281712928</v>
      </c>
    </row>
    <row r="25" spans="1:7" ht="15.75" thickBot="1" x14ac:dyDescent="0.3">
      <c r="A25" s="58" t="s">
        <v>12</v>
      </c>
      <c r="B25" s="26">
        <v>44413055.979999997</v>
      </c>
      <c r="C25" s="50">
        <v>180719</v>
      </c>
      <c r="D25" s="26">
        <f t="shared" si="3"/>
        <v>245.75753506825512</v>
      </c>
      <c r="E25" s="26">
        <v>55910152.799999997</v>
      </c>
      <c r="F25" s="50">
        <v>229662</v>
      </c>
      <c r="G25" s="26">
        <f t="shared" si="5"/>
        <v>243.44537973195389</v>
      </c>
    </row>
    <row r="26" spans="1:7" ht="15.75" thickBot="1" x14ac:dyDescent="0.3">
      <c r="A26" s="58" t="s">
        <v>13</v>
      </c>
      <c r="B26" s="26">
        <v>43724326.229999997</v>
      </c>
      <c r="C26" s="50">
        <v>179351</v>
      </c>
      <c r="D26" s="26">
        <f t="shared" si="3"/>
        <v>243.79192884344104</v>
      </c>
      <c r="E26" s="26">
        <v>56120301.530000001</v>
      </c>
      <c r="F26" s="50">
        <v>227547</v>
      </c>
      <c r="G26" s="26">
        <f t="shared" si="5"/>
        <v>246.63169160656921</v>
      </c>
    </row>
    <row r="27" spans="1:7" ht="15.75" thickBot="1" x14ac:dyDescent="0.3">
      <c r="A27" s="58" t="s">
        <v>14</v>
      </c>
      <c r="B27" s="26">
        <v>43722562</v>
      </c>
      <c r="C27" s="50">
        <v>180324</v>
      </c>
      <c r="D27" s="26">
        <f t="shared" si="3"/>
        <v>242.46668219427252</v>
      </c>
      <c r="E27" s="26">
        <v>55249774.289999999</v>
      </c>
      <c r="F27" s="50">
        <v>228878</v>
      </c>
      <c r="G27" s="26">
        <f t="shared" si="5"/>
        <v>241.39399282587229</v>
      </c>
    </row>
    <row r="28" spans="1:7" ht="15.75" thickBot="1" x14ac:dyDescent="0.3">
      <c r="A28" s="58" t="s">
        <v>15</v>
      </c>
      <c r="B28" s="26">
        <v>43566581.18</v>
      </c>
      <c r="C28" s="50">
        <v>179318</v>
      </c>
      <c r="D28" s="26">
        <f t="shared" si="3"/>
        <v>242.95709956613391</v>
      </c>
      <c r="E28" s="26">
        <v>54198899.859999999</v>
      </c>
      <c r="F28" s="50">
        <v>223809</v>
      </c>
      <c r="G28" s="26">
        <f t="shared" si="5"/>
        <v>242.1658640179796</v>
      </c>
    </row>
    <row r="29" spans="1:7" ht="15.75" thickBot="1" x14ac:dyDescent="0.3">
      <c r="A29" s="58" t="s">
        <v>16</v>
      </c>
      <c r="B29" s="26">
        <v>42968938.659999996</v>
      </c>
      <c r="C29" s="50">
        <v>175792</v>
      </c>
      <c r="D29" s="26">
        <f t="shared" si="3"/>
        <v>244.43056942295439</v>
      </c>
      <c r="E29" s="26">
        <v>52669461.159999996</v>
      </c>
      <c r="F29" s="50">
        <v>219111</v>
      </c>
      <c r="G29" s="26">
        <f t="shared" si="5"/>
        <v>240.37798723021663</v>
      </c>
    </row>
    <row r="30" spans="1:7" ht="15.75" thickBot="1" x14ac:dyDescent="0.3">
      <c r="A30" s="58" t="s">
        <v>17</v>
      </c>
      <c r="B30" s="26">
        <v>38042284.700000003</v>
      </c>
      <c r="C30" s="50">
        <v>164723</v>
      </c>
      <c r="D30" s="26">
        <f t="shared" si="3"/>
        <v>230.94701225694047</v>
      </c>
      <c r="E30" s="26">
        <v>48269537.310000002</v>
      </c>
      <c r="F30" s="50">
        <v>205034</v>
      </c>
      <c r="G30" s="26">
        <f t="shared" si="5"/>
        <v>235.42211199118196</v>
      </c>
    </row>
    <row r="31" spans="1:7" ht="15.75" thickBot="1" x14ac:dyDescent="0.3">
      <c r="A31" s="58" t="s">
        <v>18</v>
      </c>
      <c r="B31" s="26">
        <v>35742219.359999999</v>
      </c>
      <c r="C31" s="50">
        <v>153602</v>
      </c>
      <c r="D31" s="26">
        <f t="shared" si="3"/>
        <v>232.69371075897448</v>
      </c>
      <c r="E31" s="26">
        <v>41500563.409999996</v>
      </c>
      <c r="F31" s="50">
        <v>190176</v>
      </c>
      <c r="G31" s="26">
        <f t="shared" si="5"/>
        <v>218.22187557841156</v>
      </c>
    </row>
    <row r="32" spans="1:7" ht="15.75" thickBot="1" x14ac:dyDescent="0.3">
      <c r="A32" s="58" t="s">
        <v>19</v>
      </c>
      <c r="B32" s="26">
        <v>34227118.770000003</v>
      </c>
      <c r="C32" s="50">
        <v>143363</v>
      </c>
      <c r="D32" s="26">
        <f t="shared" si="3"/>
        <v>238.74443733738832</v>
      </c>
      <c r="E32" s="26">
        <v>39981963.310000002</v>
      </c>
      <c r="F32" s="50">
        <v>177208</v>
      </c>
      <c r="G32" s="26">
        <f t="shared" si="5"/>
        <v>225.62166104239088</v>
      </c>
    </row>
    <row r="33" spans="1:7" ht="15.75" thickBot="1" x14ac:dyDescent="0.3">
      <c r="A33" s="58" t="s">
        <v>20</v>
      </c>
      <c r="B33" s="26">
        <v>26597234.170000002</v>
      </c>
      <c r="C33" s="50">
        <v>129307</v>
      </c>
      <c r="D33" s="26">
        <f t="shared" si="3"/>
        <v>205.69059811147116</v>
      </c>
      <c r="E33" s="26">
        <v>32073247.68</v>
      </c>
      <c r="F33" s="50">
        <v>159011</v>
      </c>
      <c r="G33" s="26">
        <f t="shared" si="5"/>
        <v>201.70458446271013</v>
      </c>
    </row>
    <row r="34" spans="1:7" ht="15.75" thickBot="1" x14ac:dyDescent="0.3">
      <c r="A34" s="58" t="s">
        <v>21</v>
      </c>
      <c r="B34" s="26">
        <v>31002667.120000001</v>
      </c>
      <c r="C34" s="50">
        <v>119749</v>
      </c>
      <c r="D34" s="26">
        <f t="shared" si="3"/>
        <v>258.89708573766796</v>
      </c>
      <c r="E34" s="26">
        <v>31030630.739999998</v>
      </c>
      <c r="F34" s="50">
        <v>145975</v>
      </c>
      <c r="G34" s="26">
        <f t="shared" si="5"/>
        <v>212.57496653536563</v>
      </c>
    </row>
    <row r="35" spans="1:7" ht="15.75" thickBot="1" x14ac:dyDescent="0.3">
      <c r="A35" s="58" t="s">
        <v>22</v>
      </c>
      <c r="B35" s="26">
        <v>19568231.109999999</v>
      </c>
      <c r="C35" s="50">
        <v>111979</v>
      </c>
      <c r="D35" s="26">
        <f t="shared" si="3"/>
        <v>174.74911465542647</v>
      </c>
      <c r="E35" s="26">
        <v>22918078.32</v>
      </c>
      <c r="F35" s="50">
        <v>134727</v>
      </c>
      <c r="G35" s="26">
        <f t="shared" si="5"/>
        <v>170.10753835534081</v>
      </c>
    </row>
    <row r="36" spans="1:7" ht="15.75" thickBot="1" x14ac:dyDescent="0.3">
      <c r="A36" s="58" t="s">
        <v>23</v>
      </c>
      <c r="B36" s="26">
        <v>18277979.84</v>
      </c>
      <c r="C36" s="50">
        <v>103935</v>
      </c>
      <c r="D36" s="26">
        <f t="shared" si="3"/>
        <v>175.85971847789483</v>
      </c>
      <c r="E36" s="26">
        <v>21558362.239999998</v>
      </c>
      <c r="F36" s="50">
        <v>124266</v>
      </c>
      <c r="G36" s="26">
        <f t="shared" si="5"/>
        <v>173.48560539487872</v>
      </c>
    </row>
    <row r="37" spans="1:7" ht="15.75" thickBot="1" x14ac:dyDescent="0.3">
      <c r="A37" s="58" t="s">
        <v>24</v>
      </c>
      <c r="B37" s="26">
        <v>16773188.65</v>
      </c>
      <c r="C37" s="50">
        <v>98234</v>
      </c>
      <c r="D37" s="26">
        <f t="shared" si="3"/>
        <v>170.74728352708837</v>
      </c>
      <c r="E37" s="26">
        <v>17823822.109999999</v>
      </c>
      <c r="F37" s="50">
        <v>118168</v>
      </c>
      <c r="G37" s="26">
        <f t="shared" si="5"/>
        <v>150.83459236002977</v>
      </c>
    </row>
    <row r="38" spans="1:7" ht="15.75" thickBot="1" x14ac:dyDescent="0.3">
      <c r="A38" s="58" t="s">
        <v>25</v>
      </c>
      <c r="B38" s="26">
        <v>19168614.920000002</v>
      </c>
      <c r="C38" s="50">
        <v>96538</v>
      </c>
      <c r="D38" s="26">
        <f t="shared" si="3"/>
        <v>198.56030702935632</v>
      </c>
      <c r="E38" s="26">
        <v>23672854.399999999</v>
      </c>
      <c r="F38" s="50">
        <v>116475</v>
      </c>
      <c r="G38" s="26">
        <f t="shared" si="5"/>
        <v>203.24408156256706</v>
      </c>
    </row>
    <row r="39" spans="1:7" ht="15.75" thickBot="1" x14ac:dyDescent="0.3">
      <c r="A39" s="58" t="s">
        <v>26</v>
      </c>
      <c r="B39" s="26">
        <v>17541864.93</v>
      </c>
      <c r="C39" s="50">
        <v>88729</v>
      </c>
      <c r="D39" s="26">
        <f t="shared" si="3"/>
        <v>197.70159620868037</v>
      </c>
      <c r="E39" s="26">
        <v>18008639.789999999</v>
      </c>
      <c r="F39" s="50">
        <v>110758</v>
      </c>
      <c r="G39" s="26">
        <f t="shared" si="5"/>
        <v>162.59448337817582</v>
      </c>
    </row>
    <row r="40" spans="1:7" ht="15.75" thickBot="1" x14ac:dyDescent="0.3">
      <c r="A40" s="58" t="s">
        <v>27</v>
      </c>
      <c r="B40" s="26">
        <v>15444753.41</v>
      </c>
      <c r="C40" s="50">
        <v>88472</v>
      </c>
      <c r="D40" s="26">
        <f t="shared" si="3"/>
        <v>174.57221957229407</v>
      </c>
      <c r="E40" s="26">
        <v>17205265.48</v>
      </c>
      <c r="F40" s="50">
        <v>108840</v>
      </c>
      <c r="G40" s="26">
        <f t="shared" si="5"/>
        <v>158.07851414920987</v>
      </c>
    </row>
    <row r="41" spans="1:7" ht="15.75" thickBot="1" x14ac:dyDescent="0.3">
      <c r="A41" s="58" t="s">
        <v>28</v>
      </c>
      <c r="B41" s="26">
        <v>19764155.859999999</v>
      </c>
      <c r="C41" s="50">
        <v>89394</v>
      </c>
      <c r="D41" s="26">
        <f t="shared" si="3"/>
        <v>221.09040718616461</v>
      </c>
      <c r="E41" s="26">
        <v>19431557.649999999</v>
      </c>
      <c r="F41" s="50">
        <v>109835</v>
      </c>
      <c r="G41" s="26">
        <f t="shared" si="5"/>
        <v>176.9158979378158</v>
      </c>
    </row>
    <row r="42" spans="1:7" ht="15.75" thickBot="1" x14ac:dyDescent="0.3">
      <c r="A42" s="58" t="s">
        <v>29</v>
      </c>
      <c r="B42" s="26">
        <v>15850715.699999999</v>
      </c>
      <c r="C42" s="50">
        <v>89178</v>
      </c>
      <c r="D42" s="26">
        <f t="shared" si="3"/>
        <v>177.74244432483346</v>
      </c>
      <c r="E42" s="26">
        <v>16976809.030000001</v>
      </c>
      <c r="F42" s="50">
        <v>109707</v>
      </c>
      <c r="G42" s="26">
        <f t="shared" si="5"/>
        <v>154.74681679382357</v>
      </c>
    </row>
  </sheetData>
  <mergeCells count="5">
    <mergeCell ref="A1:G1"/>
    <mergeCell ref="B2:D3"/>
    <mergeCell ref="E2:G3"/>
    <mergeCell ref="A2:A4"/>
    <mergeCell ref="I11:O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Read Me First</vt:lpstr>
      <vt:lpstr>1. FFS &amp; MCO by Benefit Program</vt:lpstr>
      <vt:lpstr>2. FFS &amp; MCO by Region</vt:lpstr>
      <vt:lpstr>3. Legacy v Expansion</vt:lpstr>
      <vt:lpstr>4. Legacy v Exp by Age Cohort</vt:lpstr>
      <vt:lpstr>5. Legacy v Exp by Prog &amp; Plan</vt:lpstr>
      <vt:lpstr>A. MCO Enrollment</vt:lpstr>
      <vt:lpstr>B. MCO Assignments</vt:lpstr>
      <vt:lpstr>C. MCO Spend v Members by Plan</vt:lpstr>
      <vt:lpstr>a. County Snapshot</vt:lpstr>
      <vt:lpstr>b. Age-Gender Snapshot </vt:lpstr>
      <vt:lpstr>c. Race Snapshot</vt:lpstr>
      <vt:lpstr>d. Dual Eligible Snapshot</vt:lpstr>
      <vt:lpstr>e. ABD Snapshot</vt:lpstr>
    </vt:vector>
  </TitlesOfParts>
  <Company>DHCFP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tsargent</dc:creator>
  <cp:lastModifiedBy>DHCFP</cp:lastModifiedBy>
  <cp:lastPrinted>2016-07-05T19:25:44Z</cp:lastPrinted>
  <dcterms:created xsi:type="dcterms:W3CDTF">2015-11-19T20:35:57Z</dcterms:created>
  <dcterms:modified xsi:type="dcterms:W3CDTF">2016-12-23T18:39:46Z</dcterms:modified>
</cp:coreProperties>
</file>